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68981C67-E1D9-4ED3-891C-777E45872775}" xr6:coauthVersionLast="47" xr6:coauthVersionMax="47" xr10:uidLastSave="{00000000-0000-0000-0000-000000000000}"/>
  <bookViews>
    <workbookView xWindow="-110" yWindow="-110" windowWidth="38620" windowHeight="21100" tabRatio="825" xr2:uid="{00000000-000D-0000-FFFF-FFFF00000000}"/>
  </bookViews>
  <sheets>
    <sheet name="様式1-3号" sheetId="24" r:id="rId1"/>
    <sheet name="位置図" sheetId="25" r:id="rId2"/>
    <sheet name="田んぼダム位置図" sheetId="56" r:id="rId3"/>
    <sheet name="活動計画書" sheetId="27" r:id="rId4"/>
    <sheet name="加算措置（みどり加算除く）" sheetId="51" r:id="rId5"/>
    <sheet name="様式第１－３別葉a,b" sheetId="60" r:id="rId6"/>
    <sheet name="様式第１－３別葉ｃ" sheetId="61" r:id="rId7"/>
    <sheet name="（別添）位置図 (2)" sheetId="62" r:id="rId8"/>
    <sheet name="【選択肢】" sheetId="30" r:id="rId9"/>
  </sheets>
  <definedNames>
    <definedName name="A.■か□" localSheetId="7">#REF!</definedName>
    <definedName name="A.■か□" localSheetId="2">#REF!</definedName>
    <definedName name="A.■か□" localSheetId="5">#REF!</definedName>
    <definedName name="A.■か□" localSheetId="6">#REF!</definedName>
    <definedName name="A.■か□">【選択肢】!$A$3:$A$4</definedName>
    <definedName name="B.○か空白" localSheetId="7">#REF!</definedName>
    <definedName name="B.○か空白" localSheetId="2">#REF!</definedName>
    <definedName name="B.○か空白" localSheetId="5">#REF!</definedName>
    <definedName name="B.○か空白" localSheetId="6">#REF!</definedName>
    <definedName name="B.○か空白">【選択肢】!$B$3:$B$4</definedName>
    <definedName name="Ｃ1.計画欄" localSheetId="7">#REF!</definedName>
    <definedName name="Ｃ1.計画欄" localSheetId="2">#REF!</definedName>
    <definedName name="Ｃ1.計画欄" localSheetId="5">#REF!</definedName>
    <definedName name="Ｃ1.計画欄" localSheetId="6">#REF!</definedName>
    <definedName name="Ｃ1.計画欄">【選択肢】!$C$3:$C$4</definedName>
    <definedName name="Ｃ2.実施欄" localSheetId="7">#REF!</definedName>
    <definedName name="Ｃ2.実施欄" localSheetId="2">#REF!</definedName>
    <definedName name="Ｃ2.実施欄" localSheetId="5">#REF!</definedName>
    <definedName name="Ｃ2.実施欄" localSheetId="6">#REF!</definedName>
    <definedName name="Ｃ2.実施欄">【選択肢】!$C$3:$C$5</definedName>
    <definedName name="D.農村環境保全活動のテーマ" localSheetId="7">#REF!</definedName>
    <definedName name="D.農村環境保全活動のテーマ" localSheetId="2">#REF!</definedName>
    <definedName name="D.農村環境保全活動のテーマ" localSheetId="5">#REF!</definedName>
    <definedName name="D.農村環境保全活動のテーマ" localSheetId="6">#REF!</definedName>
    <definedName name="D.農村環境保全活動のテーマ">【選択肢】!$D$3:$D$7</definedName>
    <definedName name="E.高度な保全活動" localSheetId="7">#REF!</definedName>
    <definedName name="E.高度な保全活動" localSheetId="2">#REF!</definedName>
    <definedName name="E.高度な保全活動" localSheetId="5">#REF!</definedName>
    <definedName name="E.高度な保全活動" localSheetId="6">#REF!</definedName>
    <definedName name="E.高度な保全活動">【選択肢】!$E$3:$E$12</definedName>
    <definedName name="F.施設" localSheetId="7">#REF!</definedName>
    <definedName name="F.施設" localSheetId="2">#REF!</definedName>
    <definedName name="F.施設" localSheetId="5">#REF!</definedName>
    <definedName name="F.施設" localSheetId="6">#REF!</definedName>
    <definedName name="F.施設">【選択肢】!$F$3:$F$5</definedName>
    <definedName name="G.単位" localSheetId="7">#REF!</definedName>
    <definedName name="G.単位" localSheetId="2">#REF!</definedName>
    <definedName name="G.単位" localSheetId="5">#REF!</definedName>
    <definedName name="G.単位" localSheetId="6">#REF!</definedName>
    <definedName name="G.単位">【選択肢】!$G$3:$G$4</definedName>
    <definedName name="H1.構成員一覧の分類_農業者" localSheetId="7">#REF!</definedName>
    <definedName name="H1.構成員一覧の分類_農業者" localSheetId="2">#REF!</definedName>
    <definedName name="H1.構成員一覧の分類_農業者" localSheetId="5">#REF!</definedName>
    <definedName name="H1.構成員一覧の分類_農業者" localSheetId="6">#REF!</definedName>
    <definedName name="H1.構成員一覧の分類_農業者">【選択肢】!$H$3:$H$6</definedName>
    <definedName name="H2.構成員一覧の分類_農業者以外個人" localSheetId="7">#REF!</definedName>
    <definedName name="H2.構成員一覧の分類_農業者以外個人" localSheetId="2">#REF!</definedName>
    <definedName name="H2.構成員一覧の分類_農業者以外個人" localSheetId="5">#REF!</definedName>
    <definedName name="H2.構成員一覧の分類_農業者以外個人" localSheetId="6">#REF!</definedName>
    <definedName name="H2.構成員一覧の分類_農業者以外個人">#REF!</definedName>
    <definedName name="H2.構成員一覧の分類_農業者以外団体" localSheetId="7">#REF!</definedName>
    <definedName name="H2.構成員一覧の分類_農業者以外団体" localSheetId="2">#REF!</definedName>
    <definedName name="H2.構成員一覧の分類_農業者以外団体" localSheetId="5">#REF!</definedName>
    <definedName name="H2.構成員一覧の分類_農業者以外団体" localSheetId="6">#REF!</definedName>
    <definedName name="H2.構成員一覧の分類_農業者以外団体">【選択肢】!$H$8:$H$16</definedName>
    <definedName name="H3.構成員一覧の分類_農業者以外団体" localSheetId="7">#REF!</definedName>
    <definedName name="H3.構成員一覧の分類_農業者以外団体" localSheetId="2">#REF!</definedName>
    <definedName name="H3.構成員一覧の分類_農業者以外団体" localSheetId="5">#REF!</definedName>
    <definedName name="H3.構成員一覧の分類_農業者以外団体" localSheetId="6">#REF!</definedName>
    <definedName name="H3.構成員一覧の分類_農業者以外団体">#REF!</definedName>
    <definedName name="Ｉ.金銭出納簿の区分" localSheetId="7">#REF!</definedName>
    <definedName name="Ｉ.金銭出納簿の区分" localSheetId="2">#REF!</definedName>
    <definedName name="Ｉ.金銭出納簿の区分" localSheetId="5">#REF!</definedName>
    <definedName name="Ｉ.金銭出納簿の区分" localSheetId="6">#REF!</definedName>
    <definedName name="Ｉ.金銭出納簿の区分">【選択肢】!$I$3:$I$4</definedName>
    <definedName name="Ｊ.金銭出納簿の収支の分類" localSheetId="7">#REF!</definedName>
    <definedName name="Ｊ.金銭出納簿の収支の分類" localSheetId="2">#REF!</definedName>
    <definedName name="Ｊ.金銭出納簿の収支の分類" localSheetId="5">#REF!</definedName>
    <definedName name="Ｊ.金銭出納簿の収支の分類" localSheetId="6">#REF!</definedName>
    <definedName name="Ｊ.金銭出納簿の収支の分類">【選択肢】!$J$3:$J$11</definedName>
    <definedName name="K.農村環境保全活動" localSheetId="7">#REF!</definedName>
    <definedName name="K.農村環境保全活動" localSheetId="2">#REF!</definedName>
    <definedName name="K.農村環境保全活動" localSheetId="5">#REF!</definedName>
    <definedName name="K.農村環境保全活動" localSheetId="6">#REF!</definedName>
    <definedName name="K.農村環境保全活動">【選択肢】!$Q$45:$Q$57</definedName>
    <definedName name="L.増進活動" localSheetId="7">#REF!</definedName>
    <definedName name="L.増進活動" localSheetId="2">#REF!</definedName>
    <definedName name="L.増進活動" localSheetId="5">#REF!</definedName>
    <definedName name="L.増進活動" localSheetId="6">#REF!</definedName>
    <definedName name="L.増進活動">【選択肢】!$R$58:$R$67</definedName>
    <definedName name="M.長寿命化" localSheetId="7">#REF!</definedName>
    <definedName name="M.長寿命化" localSheetId="2">#REF!</definedName>
    <definedName name="M.長寿命化" localSheetId="5">#REF!</definedName>
    <definedName name="M.長寿命化" localSheetId="6">#REF!</definedName>
    <definedName name="M.長寿命化">【選択肢】!$S$69:$S$74</definedName>
    <definedName name="_xlnm.Print_Area" localSheetId="7">'（別添）位置図 (2)'!$A$1:$J$32</definedName>
    <definedName name="_xlnm.Print_Area" localSheetId="8">【選択肢】!$K$1:$T$92</definedName>
    <definedName name="_xlnm.Print_Area" localSheetId="4">'加算措置（みどり加算除く）'!$A$1:$W$117</definedName>
    <definedName name="_xlnm.Print_Area" localSheetId="3">活動計画書!$A$1:$X$192</definedName>
    <definedName name="_xlnm.Print_Area" localSheetId="2">田んぼダム位置図!$A$1:$J$32</definedName>
    <definedName name="_xlnm.Print_Area" localSheetId="0">'様式1-3号'!$A$1:$P$70</definedName>
    <definedName name="_xlnm.Print_Area" localSheetId="5">'様式第１－３別葉a,b'!$A$1:$X$26</definedName>
    <definedName name="_xlnm.Print_Area" localSheetId="6">'様式第１－３別葉ｃ'!$A$1:$AL$30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1" l="1"/>
  <c r="C100" i="51"/>
  <c r="C64" i="51"/>
  <c r="C63" i="51"/>
  <c r="C62" i="51"/>
  <c r="C61" i="51"/>
  <c r="C60" i="51"/>
  <c r="C59" i="51"/>
  <c r="C32" i="51"/>
  <c r="C31" i="51"/>
  <c r="C30" i="51"/>
  <c r="C29" i="51"/>
  <c r="C28" i="51"/>
  <c r="C27"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5" i="27"/>
  <c r="AG114" i="27"/>
  <c r="AG112" i="27"/>
  <c r="AG111" i="27"/>
  <c r="AG110" i="27"/>
  <c r="AG109" i="27"/>
  <c r="AG108" i="27"/>
  <c r="AG92" i="27"/>
  <c r="AG87" i="27"/>
  <c r="AG91" i="27"/>
  <c r="AG90" i="27"/>
  <c r="AG89" i="27"/>
  <c r="AG86" i="27"/>
  <c r="AG85" i="27"/>
  <c r="AG84" i="27"/>
  <c r="AG83" i="27"/>
  <c r="AG82" i="27"/>
  <c r="L151" i="27" l="1"/>
  <c r="L149" i="27"/>
  <c r="L148" i="27"/>
  <c r="L147" i="27"/>
  <c r="L146" i="27"/>
  <c r="L145" i="27"/>
  <c r="M125" i="27"/>
  <c r="M124" i="27"/>
  <c r="M123" i="27"/>
  <c r="M122" i="27"/>
  <c r="M121" i="27"/>
  <c r="M120" i="27"/>
  <c r="M119" i="27"/>
  <c r="M118" i="27"/>
  <c r="M17" i="61" l="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47" i="27" s="1"/>
  <c r="I39" i="27"/>
  <c r="I34" i="51" l="1"/>
  <c r="AE17" i="61"/>
  <c r="I66" i="51"/>
  <c r="O112" i="51" l="1"/>
  <c r="O110" i="51"/>
  <c r="O108" i="51"/>
  <c r="O106" i="51"/>
  <c r="S100" i="51"/>
  <c r="O100" i="51"/>
  <c r="M45" i="51"/>
  <c r="I45" i="51"/>
  <c r="E49" i="51" s="1"/>
  <c r="K50" i="51" s="1"/>
  <c r="R50" i="51" s="1"/>
  <c r="P43" i="51"/>
  <c r="P42" i="51"/>
  <c r="M141" i="27"/>
  <c r="M139" i="27"/>
  <c r="M138" i="27"/>
  <c r="M137" i="27"/>
  <c r="M136" i="27"/>
  <c r="M135" i="27"/>
  <c r="M132" i="27"/>
  <c r="M131" i="27"/>
  <c r="M130" i="27"/>
  <c r="M129" i="27"/>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L47" i="24"/>
  <c r="L46" i="24"/>
  <c r="B66" i="24" s="1"/>
  <c r="L45" i="24"/>
  <c r="L44" i="24"/>
  <c r="H36" i="24"/>
  <c r="H34" i="24"/>
  <c r="H32" i="24"/>
  <c r="E54" i="51" l="1"/>
  <c r="K55" i="51" s="1"/>
  <c r="R55" i="51" s="1"/>
  <c r="P45" i="51"/>
  <c r="G47" i="51" s="1"/>
  <c r="I32" i="27"/>
  <c r="I33" i="27"/>
</calcChain>
</file>

<file path=xl/sharedStrings.xml><?xml version="1.0" encoding="utf-8"?>
<sst xmlns="http://schemas.openxmlformats.org/spreadsheetml/2006/main" count="1097" uniqueCount="636">
  <si>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</si>
  <si>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</si>
  <si>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</si>
  <si>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</si>
  <si>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</si>
  <si>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</si>
  <si>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</si>
  <si>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</si>
  <si>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</si>
  <si>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</si>
  <si>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</si>
  <si>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</si>
  <si>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</si>
  <si>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</si>
  <si>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</si>
  <si>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</si>
  <si>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</si>
  <si>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</si>
  <si>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</si>
  <si>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</si>
  <si>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</si>
  <si>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</si>
  <si>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</si>
  <si>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</si>
  <si>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</si>
  <si>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</si>
  <si>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</si>
  <si>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</si>
  <si>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</si>
  <si>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</si>
  <si>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</si>
  <si>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</si>
  <si>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</si>
  <si>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</si>
  <si>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</si>
  <si>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</si>
  <si>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</si>
  <si>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</si>
  <si>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</si>
  <si>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</si>
  <si>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</si>
  <si>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</si>
  <si>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</si>
  <si>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内容</t>
    <rPh sb="0" eb="2">
      <t>ナイヨウ</t>
    </rPh>
    <phoneticPr fontId="4"/>
  </si>
  <si>
    <t/>
  </si>
  <si>
    <t>実施予定年度</t>
    <rPh sb="0" eb="2">
      <t>ジッシ</t>
    </rPh>
    <rPh sb="2" eb="4">
      <t>ヨテイ</t>
    </rPh>
    <rPh sb="4" eb="6">
      <t>ネンド</t>
    </rPh>
    <phoneticPr fontId="4"/>
  </si>
  <si>
    <t>施設区分</t>
    <rPh sb="0" eb="2">
      <t>シセツ</t>
    </rPh>
    <rPh sb="2" eb="4">
      <t>クブン</t>
    </rPh>
    <phoneticPr fontId="4"/>
  </si>
  <si>
    <t>○</t>
  </si>
  <si>
    <t>施設の軽微な補修</t>
    <rPh sb="0" eb="2">
      <t>シセツ</t>
    </rPh>
    <rPh sb="3" eb="5">
      <t>ケイビ</t>
    </rPh>
    <rPh sb="6" eb="8">
      <t>ホシュウ</t>
    </rPh>
    <phoneticPr fontId="4"/>
  </si>
  <si>
    <t>備考</t>
    <rPh sb="0" eb="2">
      <t>ビコウ</t>
    </rPh>
    <phoneticPr fontId="4"/>
  </si>
  <si>
    <t>農業者</t>
    <rPh sb="0" eb="3">
      <t>ノウギョウシャ</t>
    </rPh>
    <phoneticPr fontId="4"/>
  </si>
  <si>
    <t>項目</t>
    <rPh sb="0" eb="2">
      <t>コウモク</t>
    </rPh>
    <phoneticPr fontId="4"/>
  </si>
  <si>
    <t>計</t>
    <rPh sb="0" eb="1">
      <t>ケイ</t>
    </rPh>
    <phoneticPr fontId="4"/>
  </si>
  <si>
    <t>個人</t>
    <rPh sb="0" eb="2">
      <t>コジン</t>
    </rPh>
    <phoneticPr fontId="4"/>
  </si>
  <si>
    <t>農業者以外</t>
    <rPh sb="0" eb="3">
      <t>ノウギョウシャ</t>
    </rPh>
    <rPh sb="3" eb="5">
      <t>イガイ</t>
    </rPh>
    <phoneticPr fontId="4"/>
  </si>
  <si>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</si>
  <si>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</si>
  <si>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</si>
  <si>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</si>
  <si>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</si>
  <si>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</si>
  <si>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</si>
  <si>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</si>
  <si>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</si>
  <si>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</si>
  <si>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</si>
  <si>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</si>
  <si>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</si>
  <si>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</si>
  <si>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</si>
  <si>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</si>
  <si>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</si>
  <si>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</si>
  <si>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</si>
  <si>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</si>
  <si>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</si>
  <si>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</si>
  <si>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</si>
  <si>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</si>
  <si>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</si>
  <si>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</si>
  <si>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水路</t>
    <rPh sb="0" eb="2">
      <t>スイロ</t>
    </rPh>
    <phoneticPr fontId="3"/>
  </si>
  <si>
    <t>農道</t>
    <rPh sb="0" eb="2">
      <t>ノウドウ</t>
    </rPh>
    <phoneticPr fontId="3"/>
  </si>
  <si>
    <t>ため池</t>
    <rPh sb="2" eb="3">
      <t>イケ</t>
    </rPh>
    <phoneticPr fontId="3"/>
  </si>
  <si>
    <t>区分</t>
    <rPh sb="0" eb="2">
      <t>クブン</t>
    </rPh>
    <phoneticPr fontId="4"/>
  </si>
  <si>
    <t>取組</t>
    <rPh sb="0" eb="2">
      <t>トリクミ</t>
    </rPh>
    <phoneticPr fontId="12"/>
  </si>
  <si>
    <t>点検</t>
    <rPh sb="0" eb="2">
      <t>テンケン</t>
    </rPh>
    <phoneticPr fontId="12"/>
  </si>
  <si>
    <t>計画策定</t>
    <rPh sb="0" eb="2">
      <t>ケイカク</t>
    </rPh>
    <rPh sb="2" eb="4">
      <t>サクテイ</t>
    </rPh>
    <phoneticPr fontId="12"/>
  </si>
  <si>
    <t>研修</t>
    <rPh sb="0" eb="2">
      <t>ケンシュウ</t>
    </rPh>
    <phoneticPr fontId="12"/>
  </si>
  <si>
    <t>実践活動</t>
    <rPh sb="0" eb="2">
      <t>ジッセン</t>
    </rPh>
    <rPh sb="2" eb="4">
      <t>カツドウ</t>
    </rPh>
    <phoneticPr fontId="12"/>
  </si>
  <si>
    <t>ため池</t>
    <rPh sb="2" eb="3">
      <t>イケ</t>
    </rPh>
    <phoneticPr fontId="12"/>
  </si>
  <si>
    <t>共通</t>
    <rPh sb="0" eb="2">
      <t>キョウツウ</t>
    </rPh>
    <phoneticPr fontId="12"/>
  </si>
  <si>
    <t>農用地</t>
    <rPh sb="0" eb="3">
      <t>ノウヨウチ</t>
    </rPh>
    <phoneticPr fontId="12"/>
  </si>
  <si>
    <t>水路</t>
    <rPh sb="0" eb="2">
      <t>スイロ</t>
    </rPh>
    <phoneticPr fontId="12"/>
  </si>
  <si>
    <t>農道</t>
    <rPh sb="0" eb="2">
      <t>ノウドウ</t>
    </rPh>
    <phoneticPr fontId="12"/>
  </si>
  <si>
    <t>水質保全</t>
    <rPh sb="0" eb="2">
      <t>スイシツ</t>
    </rPh>
    <rPh sb="2" eb="4">
      <t>ホゼン</t>
    </rPh>
    <phoneticPr fontId="12"/>
  </si>
  <si>
    <t>啓発・普及</t>
    <rPh sb="0" eb="2">
      <t>ケイハツ</t>
    </rPh>
    <rPh sb="3" eb="5">
      <t>フキュウ</t>
    </rPh>
    <phoneticPr fontId="12"/>
  </si>
  <si>
    <t>-</t>
    <phoneticPr fontId="12"/>
  </si>
  <si>
    <t>事務処理</t>
    <rPh sb="0" eb="2">
      <t>ジム</t>
    </rPh>
    <rPh sb="2" eb="4">
      <t>ショリ</t>
    </rPh>
    <phoneticPr fontId="12"/>
  </si>
  <si>
    <t>会議</t>
    <rPh sb="0" eb="2">
      <t>カイギ</t>
    </rPh>
    <phoneticPr fontId="12"/>
  </si>
  <si>
    <t>農地維持</t>
    <rPh sb="0" eb="2">
      <t>ノウチ</t>
    </rPh>
    <rPh sb="2" eb="4">
      <t>イジ</t>
    </rPh>
    <phoneticPr fontId="12"/>
  </si>
  <si>
    <t>推進活動</t>
    <rPh sb="0" eb="2">
      <t>スイシン</t>
    </rPh>
    <rPh sb="2" eb="4">
      <t>カツドウ</t>
    </rPh>
    <phoneticPr fontId="12"/>
  </si>
  <si>
    <t>機能診断</t>
    <rPh sb="0" eb="2">
      <t>キノウ</t>
    </rPh>
    <rPh sb="2" eb="4">
      <t>シンダン</t>
    </rPh>
    <phoneticPr fontId="12"/>
  </si>
  <si>
    <t>生態系保全</t>
    <rPh sb="0" eb="3">
      <t>セイタイケイ</t>
    </rPh>
    <rPh sb="3" eb="5">
      <t>ホゼン</t>
    </rPh>
    <phoneticPr fontId="12"/>
  </si>
  <si>
    <t>景観形成・生活環境保全</t>
    <rPh sb="0" eb="2">
      <t>ケイカン</t>
    </rPh>
    <rPh sb="2" eb="4">
      <t>ケイセイ</t>
    </rPh>
    <rPh sb="5" eb="7">
      <t>セイカツ</t>
    </rPh>
    <rPh sb="7" eb="9">
      <t>カンキョウ</t>
    </rPh>
    <rPh sb="9" eb="11">
      <t>ホゼン</t>
    </rPh>
    <phoneticPr fontId="12"/>
  </si>
  <si>
    <t>資源循環</t>
    <rPh sb="0" eb="2">
      <t>シゲン</t>
    </rPh>
    <rPh sb="2" eb="4">
      <t>ジュンカン</t>
    </rPh>
    <phoneticPr fontId="12"/>
  </si>
  <si>
    <t>増進活動</t>
    <rPh sb="0" eb="2">
      <t>ゾウシン</t>
    </rPh>
    <rPh sb="2" eb="4">
      <t>カツドウ</t>
    </rPh>
    <phoneticPr fontId="12"/>
  </si>
  <si>
    <t>長寿命化</t>
    <rPh sb="0" eb="4">
      <t>チョウジュミョウカ</t>
    </rPh>
    <phoneticPr fontId="12"/>
  </si>
  <si>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</si>
  <si>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</si>
  <si>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</si>
  <si>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</si>
  <si>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t>中山間
直払</t>
    <rPh sb="0" eb="3">
      <t>チュウサンカン</t>
    </rPh>
    <rPh sb="4" eb="6">
      <t>チョクバライ</t>
    </rPh>
    <phoneticPr fontId="4"/>
  </si>
  <si>
    <t>多面
支払</t>
    <rPh sb="0" eb="2">
      <t>タメン</t>
    </rPh>
    <rPh sb="3" eb="5">
      <t>シハライ</t>
    </rPh>
    <rPh sb="4" eb="5">
      <t>バライ</t>
    </rPh>
    <phoneticPr fontId="4"/>
  </si>
  <si>
    <t>水田貯留・地下水かん養</t>
    <rPh sb="0" eb="2">
      <t>スイデン</t>
    </rPh>
    <rPh sb="2" eb="4">
      <t>チョリュウ</t>
    </rPh>
    <rPh sb="5" eb="8">
      <t>チカスイ</t>
    </rPh>
    <rPh sb="10" eb="11">
      <t>ヨウ</t>
    </rPh>
    <phoneticPr fontId="12"/>
  </si>
  <si>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</si>
  <si>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</si>
  <si>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</si>
  <si>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</si>
  <si>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</si>
  <si>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</si>
  <si>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</si>
  <si>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</si>
  <si>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</si>
  <si>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</si>
  <si>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t>
    <phoneticPr fontId="3"/>
  </si>
  <si>
    <t>×</t>
    <phoneticPr fontId="3"/>
  </si>
  <si>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</si>
  <si>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</si>
  <si>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年当たり交付上限額</t>
    <rPh sb="0" eb="1">
      <t>ネン</t>
    </rPh>
    <rPh sb="1" eb="2">
      <t>ア</t>
    </rPh>
    <rPh sb="4" eb="6">
      <t>コウフ</t>
    </rPh>
    <rPh sb="6" eb="8">
      <t>ジョウゲン</t>
    </rPh>
    <rPh sb="8" eb="9">
      <t>ガク</t>
    </rPh>
    <phoneticPr fontId="4"/>
  </si>
  <si>
    <t>この線より上に行を挿入してください。</t>
    <rPh sb="2" eb="3">
      <t>セン</t>
    </rPh>
    <rPh sb="5" eb="6">
      <t>ウエ</t>
    </rPh>
    <rPh sb="7" eb="8">
      <t>ギョウ</t>
    </rPh>
    <rPh sb="9" eb="11">
      <t>ソウニュウ</t>
    </rPh>
    <phoneticPr fontId="4"/>
  </si>
  <si>
    <t>km</t>
    <phoneticPr fontId="3"/>
  </si>
  <si>
    <t>箇所</t>
    <rPh sb="0" eb="2">
      <t>カショ</t>
    </rPh>
    <phoneticPr fontId="3"/>
  </si>
  <si>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</si>
  <si>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</si>
  <si>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</si>
  <si>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</si>
  <si>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</si>
  <si>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2"/>
  </si>
  <si>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</si>
  <si>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</si>
  <si>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</si>
  <si>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</si>
  <si>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</si>
  <si>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</si>
  <si>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</si>
  <si>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研修</t>
    <rPh sb="0" eb="2">
      <t>ケンシュウ</t>
    </rPh>
    <phoneticPr fontId="4"/>
  </si>
  <si>
    <t>点検・計画策定</t>
    <rPh sb="0" eb="2">
      <t>テンケン</t>
    </rPh>
    <rPh sb="3" eb="5">
      <t>ケイカク</t>
    </rPh>
    <rPh sb="5" eb="7">
      <t>サクテイ</t>
    </rPh>
    <phoneticPr fontId="12"/>
  </si>
  <si>
    <t>機能診断・計画策定</t>
    <rPh sb="0" eb="2">
      <t>キノウ</t>
    </rPh>
    <rPh sb="2" eb="4">
      <t>シンダン</t>
    </rPh>
    <rPh sb="5" eb="7">
      <t>ケイカク</t>
    </rPh>
    <rPh sb="7" eb="9">
      <t>サクテイ</t>
    </rPh>
    <phoneticPr fontId="12"/>
  </si>
  <si>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</si>
  <si>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</si>
  <si>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</si>
  <si>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</si>
  <si>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</si>
  <si>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印</t>
    <rPh sb="0" eb="1">
      <t>イン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</si>
  <si>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</si>
  <si>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</si>
  <si>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</si>
  <si>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</si>
  <si>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</si>
  <si>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</si>
  <si>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</si>
  <si>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</si>
  <si>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</si>
  <si>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</si>
  <si>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</si>
  <si>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</si>
  <si>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</si>
  <si>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</si>
  <si>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</si>
  <si>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</si>
  <si>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</si>
  <si>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</si>
  <si>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</si>
  <si>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</si>
  <si>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</si>
  <si>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</si>
  <si>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</si>
  <si>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</si>
  <si>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</si>
  <si>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</si>
  <si>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</si>
  <si>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</si>
  <si>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</si>
  <si>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</si>
  <si>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</si>
  <si>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</si>
  <si>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</si>
  <si>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</si>
  <si>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</si>
  <si>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</si>
  <si>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</si>
  <si>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</si>
  <si>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</si>
  <si>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</si>
  <si>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</si>
  <si>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</si>
  <si>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</si>
  <si>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</si>
  <si>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</si>
  <si>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</si>
  <si>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</si>
  <si>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</si>
  <si>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</si>
  <si>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</si>
  <si>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</si>
  <si>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</si>
  <si>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</si>
  <si>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</si>
  <si>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</si>
  <si>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</si>
  <si>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</si>
  <si>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</si>
  <si>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</si>
  <si>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</si>
  <si>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</si>
  <si>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</si>
  <si>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</si>
  <si>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</si>
  <si>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</si>
  <si>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</si>
  <si>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</si>
  <si>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</si>
  <si>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</si>
  <si>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</si>
  <si>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</si>
  <si>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</si>
  <si>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</si>
  <si>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</si>
  <si>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</si>
  <si>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</si>
  <si>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</si>
  <si>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</si>
  <si>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</si>
  <si>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</si>
  <si>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</si>
  <si>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</si>
  <si>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</si>
  <si>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</si>
  <si>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</si>
  <si>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</si>
  <si>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点検・
計画策定</t>
    <rPh sb="0" eb="2">
      <t>テンケン</t>
    </rPh>
    <rPh sb="4" eb="6">
      <t>ケイカク</t>
    </rPh>
    <rPh sb="6" eb="8">
      <t>サクテイ</t>
    </rPh>
    <phoneticPr fontId="4"/>
  </si>
  <si>
    <t>51　啓発・普及活動</t>
    <rPh sb="3" eb="5">
      <t>ケイハツ</t>
    </rPh>
    <rPh sb="6" eb="8">
      <t>フキュウ</t>
    </rPh>
    <rPh sb="8" eb="10">
      <t>カツドウ</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</si>
  <si>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</si>
  <si>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</si>
  <si>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</si>
  <si>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</si>
  <si>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4"/>
  </si>
  <si>
    <t>（様式第１－３号）</t>
    <rPh sb="1" eb="3">
      <t>ヨウシキ</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</si>
  <si>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</si>
  <si>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</si>
  <si>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</si>
  <si>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</si>
  <si>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</si>
  <si>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</si>
  <si>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</si>
  <si>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</si>
  <si>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</si>
  <si>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</si>
  <si>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</si>
  <si>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</si>
  <si>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</si>
  <si>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</si>
  <si>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</si>
  <si>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</si>
  <si>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</si>
  <si>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</si>
  <si>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</si>
  <si>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</si>
  <si>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</si>
  <si>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</si>
  <si>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</si>
  <si>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</si>
  <si>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</si>
  <si>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</si>
  <si>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</si>
  <si>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</si>
  <si>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</si>
  <si>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</si>
  <si>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</si>
  <si>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</si>
  <si>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共同</t>
    <rPh sb="0" eb="2">
      <t>キョウドウ</t>
    </rPh>
    <phoneticPr fontId="12"/>
  </si>
  <si>
    <t>※資源向上支払（共同）の交付単価の減額条件に該当する場合は、加算措置の交付単価も同様に減額する。</t>
    <rPh sb="32" eb="34">
      <t>ソチ</t>
    </rPh>
    <rPh sb="35" eb="37">
      <t>コウフ</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</si>
  <si>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</si>
  <si>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</si>
  <si>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</si>
  <si>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</si>
  <si>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</si>
  <si>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</si>
  <si>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</si>
  <si>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</si>
  <si>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</si>
  <si>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</si>
  <si>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</si>
  <si>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</si>
  <si>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</si>
  <si>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</si>
  <si>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</si>
  <si>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</si>
  <si>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</si>
  <si>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</si>
  <si>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</si>
  <si>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</si>
  <si>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</si>
  <si>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</si>
  <si>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</si>
  <si>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</si>
  <si>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</si>
  <si>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</si>
  <si>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</si>
  <si>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</si>
  <si>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</si>
  <si>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</si>
  <si>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</si>
  <si>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</si>
  <si>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</si>
  <si>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</si>
  <si>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</si>
  <si>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</si>
  <si>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</si>
  <si>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</si>
  <si>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</si>
  <si>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</si>
  <si>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</si>
  <si>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</si>
  <si>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</si>
  <si>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</si>
  <si>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</si>
  <si>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</si>
  <si>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</si>
  <si>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</si>
  <si>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</si>
  <si>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</si>
  <si>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</si>
  <si>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</si>
  <si>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</si>
  <si>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</si>
  <si>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</si>
  <si>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</si>
  <si>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</si>
  <si>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</si>
  <si>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</si>
  <si>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</si>
  <si>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</si>
  <si>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</si>
  <si>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</si>
  <si>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</si>
  <si>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</si>
  <si>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</si>
  <si>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</si>
  <si>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</si>
  <si>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</si>
  <si>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</si>
  <si>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</si>
  <si>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</si>
  <si>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</si>
  <si>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</si>
  <si>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</si>
  <si>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</si>
  <si>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</si>
  <si>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</si>
  <si>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</si>
  <si>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</si>
  <si>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</si>
  <si>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</si>
  <si>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</si>
  <si>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</si>
  <si>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</si>
  <si>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</si>
  <si>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</si>
  <si>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</si>
  <si>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</si>
  <si>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</si>
  <si>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</si>
  <si>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</si>
  <si>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</si>
  <si>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2"/>
  </si>
  <si>
    <t>40 外来種の駆除（生態系保全）</t>
    <rPh sb="3" eb="6">
      <t>ガイライシュ</t>
    </rPh>
    <rPh sb="7" eb="9">
      <t>クジョ</t>
    </rPh>
    <rPh sb="10" eb="13">
      <t>セイタイケイ</t>
    </rPh>
    <rPh sb="13" eb="15">
      <t>ホゼン</t>
    </rPh>
    <phoneticPr fontId="12"/>
  </si>
  <si>
    <t>41 その他（生態系保全）</t>
    <rPh sb="5" eb="6">
      <t>タ</t>
    </rPh>
    <rPh sb="7" eb="10">
      <t>セイタイケイ</t>
    </rPh>
    <rPh sb="10" eb="12">
      <t>ホゼン</t>
    </rPh>
    <phoneticPr fontId="12"/>
  </si>
  <si>
    <t>42 水質モニタリングの実施・記録管理（水質保全）</t>
    <rPh sb="3" eb="5">
      <t>スイシツ</t>
    </rPh>
    <rPh sb="12" eb="14">
      <t>ジッシ</t>
    </rPh>
    <rPh sb="15" eb="17">
      <t>キロク</t>
    </rPh>
    <rPh sb="17" eb="19">
      <t>カンリ</t>
    </rPh>
    <rPh sb="20" eb="22">
      <t>スイシツ</t>
    </rPh>
    <rPh sb="22" eb="24">
      <t>ホゼン</t>
    </rPh>
    <phoneticPr fontId="12"/>
  </si>
  <si>
    <t>43 畑からの土砂流出対策（水質保全）</t>
    <rPh sb="3" eb="4">
      <t>ハタケ</t>
    </rPh>
    <rPh sb="7" eb="9">
      <t>ドシャ</t>
    </rPh>
    <rPh sb="9" eb="11">
      <t>リュウシュツ</t>
    </rPh>
    <rPh sb="11" eb="13">
      <t>タイサク</t>
    </rPh>
    <rPh sb="14" eb="16">
      <t>スイシツ</t>
    </rPh>
    <rPh sb="16" eb="18">
      <t>ホゼン</t>
    </rPh>
    <phoneticPr fontId="12"/>
  </si>
  <si>
    <t>44 その他（水質保全）</t>
    <rPh sb="5" eb="6">
      <t>タ</t>
    </rPh>
    <rPh sb="7" eb="9">
      <t>スイシツ</t>
    </rPh>
    <rPh sb="9" eb="11">
      <t>ホゼン</t>
    </rPh>
    <phoneticPr fontId="1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</si>
  <si>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</si>
  <si>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2"/>
  </si>
  <si>
    <t>47 その他（景観形成・生活環境保全）</t>
    <rPh sb="5" eb="6">
      <t>タ</t>
    </rPh>
    <rPh sb="7" eb="9">
      <t>ケイカン</t>
    </rPh>
    <rPh sb="9" eb="11">
      <t>ケイセイ</t>
    </rPh>
    <rPh sb="12" eb="14">
      <t>セイカツ</t>
    </rPh>
    <rPh sb="14" eb="16">
      <t>カンキョウ</t>
    </rPh>
    <rPh sb="16" eb="18">
      <t>ホゼン</t>
    </rPh>
    <phoneticPr fontId="1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</si>
  <si>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</si>
  <si>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</si>
  <si>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2"/>
  </si>
  <si>
    <t>51 啓発・普及活動</t>
    <phoneticPr fontId="3"/>
  </si>
  <si>
    <t>100 ほにゃらら</t>
    <phoneticPr fontId="3"/>
  </si>
  <si>
    <t>Ｋ.農村環境保全活動</t>
    <phoneticPr fontId="12"/>
  </si>
  <si>
    <t>Ｌ.増進活動</t>
    <phoneticPr fontId="12"/>
  </si>
  <si>
    <t>Ｍ.長寿命化</t>
    <rPh sb="2" eb="6">
      <t>チョウジュミョウカ</t>
    </rPh>
    <phoneticPr fontId="12"/>
  </si>
  <si>
    <t>活動項目</t>
    <rPh sb="0" eb="2">
      <t>カツドウ</t>
    </rPh>
    <rPh sb="2" eb="4">
      <t>コウモク</t>
    </rPh>
    <phoneticPr fontId="3"/>
  </si>
  <si>
    <t>支払区分</t>
    <rPh sb="0" eb="2">
      <t>シハライ</t>
    </rPh>
    <rPh sb="2" eb="4">
      <t>クブン</t>
    </rPh>
    <phoneticPr fontId="12"/>
  </si>
  <si>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</si>
  <si>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</si>
  <si>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</si>
  <si>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</si>
  <si>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</si>
  <si>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</si>
  <si>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</si>
  <si>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</si>
  <si>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</si>
  <si>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</si>
  <si>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</si>
  <si>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</si>
  <si>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</si>
  <si>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</si>
  <si>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</si>
  <si>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</si>
  <si>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</si>
  <si>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</si>
  <si>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</si>
  <si>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</si>
  <si>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</si>
  <si>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</si>
  <si>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</si>
  <si>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</si>
  <si>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</si>
  <si>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</si>
  <si>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</si>
  <si>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</si>
  <si>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</si>
  <si>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</si>
  <si>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</si>
  <si>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</si>
  <si>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</si>
  <si>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</si>
  <si>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</si>
  <si>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</si>
  <si>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</si>
  <si>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</si>
  <si>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</si>
  <si>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</si>
  <si>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</si>
  <si>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</si>
  <si>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</si>
  <si>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</si>
  <si>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</si>
  <si>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</si>
  <si>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</si>
  <si>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</si>
  <si>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</si>
  <si>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</si>
  <si>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</si>
  <si>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</si>
  <si>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</si>
  <si>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</si>
  <si>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令和</t>
    <rPh sb="0" eb="2">
      <t>レイワ</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</si>
  <si>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</si>
  <si>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</si>
  <si>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</si>
  <si>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</si>
  <si>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</si>
  <si>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</si>
  <si>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</si>
  <si>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</si>
  <si>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</si>
  <si>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301 事務・組織運営等に関する研修</t>
    <phoneticPr fontId="3"/>
  </si>
  <si>
    <t>302 機械の安全使用に関する研修</t>
    <phoneticPr fontId="3"/>
  </si>
  <si>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</si>
  <si>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</si>
  <si>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</si>
  <si>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</si>
  <si>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</si>
  <si>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</si>
  <si>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</si>
  <si>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</si>
  <si>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</si>
  <si>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</si>
  <si>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</si>
  <si>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</si>
  <si>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</si>
  <si>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</si>
  <si>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</si>
  <si>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</si>
  <si>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</si>
  <si>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</si>
  <si>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</si>
  <si>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</si>
  <si>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</si>
  <si>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</si>
  <si>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</si>
  <si>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</si>
  <si>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</si>
  <si>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</si>
  <si>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53 鳥獣被害防止対策及び環境改善活動の強化</t>
    <rPh sb="3" eb="5">
      <t>チョウジュウ</t>
    </rPh>
    <rPh sb="5" eb="7">
      <t>ヒガイ</t>
    </rPh>
    <rPh sb="7" eb="9">
      <t>ボウシ</t>
    </rPh>
    <rPh sb="9" eb="11">
      <t>タイサク</t>
    </rPh>
    <rPh sb="11" eb="12">
      <t>オヨ</t>
    </rPh>
    <phoneticPr fontId="4"/>
  </si>
  <si>
    <t>水田の雨水貯留機能の強化（田んぼダム）を推進する活動への支援</t>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</si>
  <si>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</si>
  <si>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</si>
  <si>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</si>
  <si>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</si>
  <si>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</si>
  <si>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</si>
  <si>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</si>
  <si>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</si>
  <si>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</si>
  <si>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</si>
  <si>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【活動組織から市町村に提出するもの】</t>
    <phoneticPr fontId="4"/>
  </si>
  <si>
    <t>福島県版様式</t>
    <rPh sb="0" eb="3">
      <t>フクシマケン</t>
    </rPh>
    <rPh sb="3" eb="4">
      <t>バン</t>
    </rPh>
    <rPh sb="4" eb="6">
      <t>ヨウシキ</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</si>
  <si>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</si>
  <si>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</si>
  <si>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</si>
  <si>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</si>
  <si>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</si>
  <si>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</si>
  <si>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</si>
  <si>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</si>
  <si>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</si>
  <si>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</si>
  <si>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</si>
  <si>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</si>
  <si>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</si>
  <si>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</si>
  <si>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</si>
  <si>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</si>
  <si>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</si>
  <si>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</si>
  <si>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</si>
  <si>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</si>
  <si>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</si>
  <si>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</si>
  <si>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</si>
  <si>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</si>
  <si>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</si>
  <si>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</si>
  <si>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</si>
  <si>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</si>
  <si>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</si>
  <si>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</si>
  <si>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50"/>
  </si>
  <si>
    <t>取組面積</t>
    <rPh sb="0" eb="2">
      <t>トリク</t>
    </rPh>
    <rPh sb="2" eb="4">
      <t>メンセキ</t>
    </rPh>
    <phoneticPr fontId="50"/>
  </si>
  <si>
    <t>長期中干し</t>
    <rPh sb="0" eb="4">
      <t>チョウキナカボシ</t>
    </rPh>
    <phoneticPr fontId="50"/>
  </si>
  <si>
    <t>冬期湛水</t>
    <rPh sb="0" eb="4">
      <t>トウキタンスイ</t>
    </rPh>
    <phoneticPr fontId="50"/>
  </si>
  <si>
    <t>夏期湛水</t>
    <rPh sb="0" eb="4">
      <t>カキタンスイ</t>
    </rPh>
    <phoneticPr fontId="50"/>
  </si>
  <si>
    <t>中干し延期</t>
    <rPh sb="0" eb="2">
      <t>ナカボシ</t>
    </rPh>
    <rPh sb="3" eb="5">
      <t>エンキ</t>
    </rPh>
    <phoneticPr fontId="50"/>
  </si>
  <si>
    <t>江の設置（作溝実施）</t>
    <rPh sb="0" eb="1">
      <t>エ</t>
    </rPh>
    <rPh sb="2" eb="4">
      <t>セッチ</t>
    </rPh>
    <rPh sb="5" eb="6">
      <t>ツク</t>
    </rPh>
    <rPh sb="6" eb="7">
      <t>ミゾ</t>
    </rPh>
    <rPh sb="7" eb="9">
      <t>ジッシ</t>
    </rPh>
    <phoneticPr fontId="50"/>
  </si>
  <si>
    <t>江の設置（作溝未実施）</t>
    <rPh sb="0" eb="1">
      <t>エ</t>
    </rPh>
    <rPh sb="2" eb="4">
      <t>セッチ</t>
    </rPh>
    <rPh sb="5" eb="6">
      <t>ツク</t>
    </rPh>
    <rPh sb="6" eb="7">
      <t>ミゾ</t>
    </rPh>
    <rPh sb="7" eb="8">
      <t>ミ</t>
    </rPh>
    <rPh sb="8" eb="10">
      <t>ジッシ</t>
    </rPh>
    <phoneticPr fontId="50"/>
  </si>
  <si>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</si>
  <si>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</si>
  <si>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</si>
  <si>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</si>
  <si>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</si>
  <si>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</si>
  <si>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</si>
  <si>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</si>
  <si>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</si>
  <si>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</si>
  <si>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</si>
  <si>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</si>
  <si>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</si>
  <si>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</si>
  <si>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</si>
  <si>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</si>
  <si>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</si>
  <si>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</si>
  <si>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</si>
  <si>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</si>
  <si>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t>（１）資源向上支払（共同）の多面的機能の更なる増進に向けた活動への支援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</si>
  <si>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</si>
  <si>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</si>
  <si>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</si>
  <si>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</si>
  <si>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</si>
  <si>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</si>
  <si>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</si>
  <si>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</si>
  <si>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</si>
  <si>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</si>
  <si>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</si>
  <si>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</si>
  <si>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（２）資源向上支払（共同）の農村協働力の深化に向けた活動への支援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</si>
  <si>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</si>
  <si>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</si>
  <si>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</si>
  <si>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</si>
  <si>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</si>
  <si>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</si>
  <si>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</si>
  <si>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</si>
  <si>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</si>
  <si>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</si>
  <si>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</si>
  <si>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</si>
  <si>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</si>
  <si>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</si>
  <si>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</si>
  <si>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</si>
  <si>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</si>
  <si>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</si>
  <si>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</si>
  <si>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</si>
  <si>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</si>
  <si>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</si>
  <si>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</si>
  <si>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</si>
  <si>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</si>
  <si>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</si>
  <si>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</si>
  <si>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</si>
  <si>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</si>
  <si>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</si>
  <si>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</si>
  <si>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</si>
  <si>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</si>
  <si>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</si>
  <si>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</si>
  <si>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</si>
  <si>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</si>
  <si>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</si>
  <si>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</si>
  <si>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</si>
  <si>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</si>
  <si>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</si>
  <si>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</si>
  <si>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</si>
  <si>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</si>
  <si>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</si>
  <si>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</si>
  <si>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</si>
  <si>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58-2</t>
    <phoneticPr fontId="3"/>
  </si>
  <si>
    <t>58-3</t>
    <phoneticPr fontId="3"/>
  </si>
  <si>
    <t>５.外注費</t>
    <rPh sb="2" eb="5">
      <t>ガイチュウヒ</t>
    </rPh>
    <phoneticPr fontId="3"/>
  </si>
  <si>
    <t>６.その他支出</t>
    <rPh sb="4" eb="5">
      <t>タ</t>
    </rPh>
    <rPh sb="5" eb="7">
      <t>シシュツ</t>
    </rPh>
    <phoneticPr fontId="3"/>
  </si>
  <si>
    <t>７.返還</t>
    <rPh sb="2" eb="4">
      <t>ヘンカン</t>
    </rPh>
    <phoneticPr fontId="3"/>
  </si>
  <si>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</si>
  <si>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</si>
  <si>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</si>
  <si>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102 配水操作</t>
    <rPh sb="4" eb="6">
      <t>ハイスイ</t>
    </rPh>
    <rPh sb="6" eb="8">
      <t>ソウサ</t>
    </rPh>
    <phoneticPr fontId="3"/>
  </si>
  <si>
    <t>103 配水操作</t>
    <rPh sb="4" eb="6">
      <t>ハイスイ</t>
    </rPh>
    <rPh sb="6" eb="8">
      <t>ソウサ</t>
    </rPh>
    <phoneticPr fontId="3"/>
  </si>
  <si>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</si>
  <si>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9" eb="10">
      <t>ムラ</t>
    </rPh>
    <phoneticPr fontId="3"/>
  </si>
  <si>
    <t>☑</t>
    <phoneticPr fontId="4"/>
  </si>
  <si>
    <t>活動支援班の設立</t>
    <rPh sb="0" eb="2">
      <t>カツドウ</t>
    </rPh>
    <rPh sb="2" eb="5">
      <t>シエンハン</t>
    </rPh>
    <rPh sb="6" eb="8">
      <t>セツリツ</t>
    </rPh>
    <phoneticPr fontId="4"/>
  </si>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</sst>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0_);[Red]\(0\)"/>
    <numFmt numFmtId="187" formatCode="#,##0_ "/>
    <numFmt numFmtId="188" formatCode="#&quot; 年&quot;"/>
    <numFmt numFmtId="189" formatCode="#&quot;　箇&quot;&quot;所&quot;"/>
    <numFmt numFmtId="190" formatCode="#,###,##0&quot;a&quot;"/>
    <numFmt numFmtId="191" formatCode="#,###&quot;a&quot;"/>
    <numFmt numFmtId="192" formatCode="#,###&quot; 円/10a&quot;"/>
    <numFmt numFmtId="193" formatCode="#&quot;人&quot;"/>
    <numFmt numFmtId="194" formatCode="#&quot;団体&quot;"/>
    <numFmt numFmtId="195" formatCode="#&quot;人・団体&quot;"/>
    <numFmt numFmtId="196" formatCode="&quot;平成 &quot;#&quot; 年度&quot;"/>
    <numFmt numFmtId="197" formatCode="#,###,###&quot;a&quot;"/>
    <numFmt numFmtId="198" formatCode="##,###,###&quot; a&quot;"/>
    <numFmt numFmtId="199" formatCode="&quot;(&quot;#,###&quot; a )&quot;;\-#,###;&quot;&quot;;@"/>
    <numFmt numFmtId="200" formatCode="&quot;(&quot;#,###&quot; 円 )&quot;;\-#,###;&quot;&quot;;@"/>
    <numFmt numFmtId="201" formatCode="&quot;(&quot;#,##0.0&quot; km)&quot;;\-#,##0.0;&quot;&quot;;@"/>
    <numFmt numFmtId="202" formatCode="0.00_);[Red]\(0.00\)"/>
    <numFmt numFmtId="203" formatCode="#,###&quot; 円/組織&quot;"/>
    <numFmt numFmtId="204" formatCode="0.000"/>
    <numFmt numFmtId="205" formatCode="&quot;(&quot;#,###&quot;)&quot;;\-#,###;&quot;&quot;;@"/>
    <numFmt numFmtId="206" formatCode="#&quot; 年度&quot;"/>
    <numFmt numFmtId="207" formatCode="###,###,###&quot;a&quot;"/>
    <numFmt numFmtId="208" formatCode="&quot;(&quot;#,##0.00&quot; a )&quot;;\-#,###;&quot;&quot;;@"/>
    <numFmt numFmtId="209" formatCode="#,###&quot; 円/年・組織&quot;"/>
    <numFmt numFmtId="210" formatCode="#&quot;月&quot;"/>
    <numFmt numFmtId="211" formatCode="###,##0.0&quot; km&quot;;\-###,##0.0&quot;km&quot;;&quot;km&quot;;&quot;km&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4"/>
      <name val="メイリオ"/>
      <family val="3"/>
      <charset val="128"/>
    </font>
    <font>
      <i/>
      <sz val="10"/>
      <name val="メイリオ"/>
      <family val="3"/>
      <charset val="128"/>
    </font>
    <font>
      <sz val="8"/>
      <name val="メイリオ"/>
      <family val="3"/>
      <charset val="128"/>
    </font>
    <font>
      <sz val="6"/>
      <name val="ＭＳ Ｐ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1"/>
      <name val="Meiryo UI"/>
      <family val="3"/>
      <charset val="128"/>
    </font>
    <font>
      <sz val="16"/>
      <name val="ＭＳ 明朝"/>
      <family val="1"/>
      <charset val="128"/>
    </font>
    <font>
      <b/>
      <sz val="16"/>
      <name val="ＭＳ 明朝"/>
      <family val="1"/>
      <charset val="128"/>
    </font>
    <font>
      <sz val="11"/>
      <color indexed="8"/>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Meiryo UI"/>
      <family val="3"/>
      <charset val="128"/>
    </font>
    <font>
      <sz val="10"/>
      <color rgb="FFFF0000"/>
      <name val="メイリオ"/>
      <family val="3"/>
      <charset val="128"/>
    </font>
    <font>
      <sz val="10"/>
      <color theme="1"/>
      <name val="メイリオ"/>
      <family val="3"/>
      <charset val="128"/>
    </font>
    <font>
      <sz val="14"/>
      <color rgb="FF000000"/>
      <name val="メイリオ"/>
      <family val="3"/>
      <charset val="128"/>
    </font>
    <font>
      <b/>
      <sz val="10"/>
      <color theme="0"/>
      <name val="メイリオ"/>
      <family val="3"/>
      <charset val="128"/>
    </font>
    <font>
      <b/>
      <i/>
      <sz val="10"/>
      <color theme="0"/>
      <name val="メイリオ"/>
      <family val="3"/>
      <charset val="128"/>
    </font>
    <font>
      <sz val="9"/>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1"/>
      <color theme="1"/>
      <name val="ＭＳ Ｐゴシック"/>
      <family val="2"/>
      <scheme val="minor"/>
    </font>
    <font>
      <sz val="6"/>
      <name val="ＭＳ Ｐゴシック"/>
      <family val="3"/>
      <charset val="128"/>
      <scheme val="minor"/>
    </font>
    <font>
      <sz val="9"/>
      <color theme="1"/>
      <name val="メイリオ"/>
      <family val="3"/>
      <charset val="128"/>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6"/>
      <name val="HG丸ｺﾞｼｯｸM-PRO"/>
      <family val="3"/>
      <charset val="128"/>
    </font>
    <font>
      <i/>
      <sz val="10"/>
      <color theme="1"/>
      <name val="メイリオ"/>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27" fillId="0" borderId="0"/>
    <xf numFmtId="0" fontId="27" fillId="0" borderId="0">
      <alignment vertical="center"/>
    </xf>
    <xf numFmtId="0" fontId="3" fillId="0" borderId="0">
      <alignment vertical="center"/>
    </xf>
    <xf numFmtId="0" fontId="24" fillId="0" borderId="0"/>
    <xf numFmtId="0" fontId="27" fillId="0" borderId="0">
      <alignment vertical="center"/>
    </xf>
    <xf numFmtId="0" fontId="3" fillId="0" borderId="0"/>
    <xf numFmtId="0" fontId="27" fillId="0" borderId="0">
      <alignment vertical="center"/>
    </xf>
    <xf numFmtId="0" fontId="27" fillId="0" borderId="0">
      <alignment vertical="center"/>
    </xf>
    <xf numFmtId="0" fontId="28" fillId="0" borderId="0">
      <alignment vertical="center"/>
    </xf>
    <xf numFmtId="0" fontId="3" fillId="0" borderId="0"/>
    <xf numFmtId="0" fontId="3" fillId="0" borderId="0"/>
    <xf numFmtId="0" fontId="3" fillId="0" borderId="0">
      <alignment vertical="center"/>
    </xf>
    <xf numFmtId="0" fontId="2" fillId="0" borderId="0">
      <alignment vertical="center"/>
    </xf>
    <xf numFmtId="0" fontId="49" fillId="0" borderId="0"/>
    <xf numFmtId="38" fontId="49" fillId="0" borderId="0" applyFont="0" applyFill="0" applyBorder="0" applyAlignment="0" applyProtection="0">
      <alignment vertical="center"/>
    </xf>
    <xf numFmtId="0" fontId="1" fillId="0" borderId="0">
      <alignment vertical="center"/>
    </xf>
    <xf numFmtId="0" fontId="29" fillId="0" borderId="0">
      <alignment vertical="center"/>
    </xf>
    <xf numFmtId="0" fontId="3" fillId="0" borderId="0"/>
    <xf numFmtId="38" fontId="27" fillId="0" borderId="0" applyFont="0" applyFill="0" applyBorder="0" applyAlignment="0" applyProtection="0">
      <alignment vertical="center"/>
    </xf>
    <xf numFmtId="38" fontId="3" fillId="0" borderId="0" applyFont="0" applyFill="0" applyBorder="0" applyAlignment="0" applyProtection="0">
      <alignment vertical="center"/>
    </xf>
  </cellStyleXfs>
  <cellXfs count="103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17"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center" vertical="center"/>
    </xf>
    <xf numFmtId="184" fontId="14" fillId="0" borderId="6" xfId="0" applyNumberFormat="1" applyFont="1" applyBorder="1" applyAlignment="1">
      <alignment horizontal="center" vertical="center"/>
    </xf>
    <xf numFmtId="184" fontId="9" fillId="0" borderId="0" xfId="0" applyNumberFormat="1" applyFont="1" applyAlignment="1">
      <alignment horizontal="lef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13" xfId="0" applyFont="1" applyBorder="1">
      <alignment vertical="center"/>
    </xf>
    <xf numFmtId="0" fontId="8" fillId="0" borderId="0" xfId="0" applyFont="1" applyAlignment="1">
      <alignment horizontal="left" vertical="center"/>
    </xf>
    <xf numFmtId="0" fontId="43" fillId="0" borderId="0" xfId="0" applyFont="1">
      <alignment vertical="center"/>
    </xf>
    <xf numFmtId="0" fontId="44" fillId="8" borderId="39" xfId="5" applyFont="1" applyFill="1" applyBorder="1" applyAlignment="1">
      <alignment horizontal="center" vertical="center"/>
    </xf>
    <xf numFmtId="0" fontId="43" fillId="0" borderId="39" xfId="0" applyFont="1" applyBorder="1">
      <alignment vertical="center"/>
    </xf>
    <xf numFmtId="0" fontId="43" fillId="0" borderId="43" xfId="0" applyFont="1" applyBorder="1">
      <alignment vertical="center"/>
    </xf>
    <xf numFmtId="0" fontId="43" fillId="0" borderId="2" xfId="0" applyFont="1" applyBorder="1">
      <alignment vertical="center"/>
    </xf>
    <xf numFmtId="0" fontId="44" fillId="0" borderId="40" xfId="5"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40" xfId="0" applyFont="1" applyBorder="1">
      <alignment vertical="center"/>
    </xf>
    <xf numFmtId="0" fontId="43" fillId="0" borderId="42" xfId="0" applyFont="1" applyBorder="1">
      <alignment vertical="center"/>
    </xf>
    <xf numFmtId="0" fontId="43" fillId="0" borderId="73" xfId="0" applyFont="1" applyBorder="1">
      <alignment vertical="center"/>
    </xf>
    <xf numFmtId="0" fontId="43" fillId="0" borderId="57" xfId="0" applyFont="1" applyBorder="1">
      <alignment vertical="center"/>
    </xf>
    <xf numFmtId="0" fontId="43" fillId="0" borderId="44" xfId="0" applyFont="1" applyBorder="1">
      <alignment vertical="center"/>
    </xf>
    <xf numFmtId="0" fontId="43" fillId="0" borderId="0" xfId="0" applyFont="1" applyAlignment="1">
      <alignment horizontal="center" vertical="center"/>
    </xf>
    <xf numFmtId="0" fontId="44" fillId="0" borderId="0" xfId="5" applyFont="1">
      <alignment vertical="center"/>
    </xf>
    <xf numFmtId="0" fontId="43" fillId="0" borderId="38" xfId="0" applyFont="1" applyBorder="1">
      <alignment vertical="center"/>
    </xf>
    <xf numFmtId="0" fontId="43" fillId="0" borderId="11" xfId="0" applyFont="1" applyBorder="1" applyAlignment="1">
      <alignment horizontal="center" vertical="center"/>
    </xf>
    <xf numFmtId="0" fontId="43" fillId="0" borderId="11" xfId="0" applyFont="1" applyBorder="1" applyAlignment="1">
      <alignment vertical="center" shrinkToFit="1"/>
    </xf>
    <xf numFmtId="0" fontId="43" fillId="0" borderId="0" xfId="0" applyFont="1" applyAlignment="1">
      <alignment vertical="center" shrinkToFit="1"/>
    </xf>
    <xf numFmtId="0" fontId="43" fillId="0" borderId="57" xfId="0" applyFont="1" applyBorder="1" applyAlignment="1">
      <alignment vertical="center" shrinkToFit="1"/>
    </xf>
    <xf numFmtId="0" fontId="43" fillId="0" borderId="44" xfId="0" applyFont="1" applyBorder="1" applyAlignment="1">
      <alignment vertical="center" shrinkToFit="1"/>
    </xf>
    <xf numFmtId="0" fontId="45" fillId="10" borderId="0" xfId="5" applyFont="1" applyFill="1">
      <alignment vertical="center"/>
    </xf>
    <xf numFmtId="0" fontId="45" fillId="10" borderId="0" xfId="0" applyFont="1" applyFill="1">
      <alignment vertical="center"/>
    </xf>
    <xf numFmtId="0" fontId="43" fillId="0" borderId="11" xfId="0" applyFont="1" applyBorder="1">
      <alignment vertical="center"/>
    </xf>
    <xf numFmtId="0" fontId="44" fillId="0" borderId="6" xfId="0" applyFont="1" applyBorder="1" applyAlignment="1">
      <alignment vertical="center" wrapText="1"/>
    </xf>
    <xf numFmtId="0" fontId="44" fillId="0" borderId="55" xfId="0" applyFont="1" applyBorder="1">
      <alignment vertical="center"/>
    </xf>
    <xf numFmtId="0" fontId="43" fillId="0" borderId="75" xfId="0" applyFont="1" applyBorder="1">
      <alignment vertical="center"/>
    </xf>
    <xf numFmtId="0" fontId="43" fillId="0" borderId="8" xfId="0" applyFont="1" applyBorder="1">
      <alignment vertical="center"/>
    </xf>
    <xf numFmtId="0" fontId="43" fillId="8" borderId="71" xfId="0" applyFont="1" applyFill="1" applyBorder="1" applyAlignment="1">
      <alignment vertical="center" wrapText="1" shrinkToFit="1"/>
    </xf>
    <xf numFmtId="0" fontId="43" fillId="8" borderId="70" xfId="0" applyFont="1" applyFill="1" applyBorder="1" applyAlignment="1">
      <alignment vertical="center" wrapText="1"/>
    </xf>
    <xf numFmtId="0" fontId="44" fillId="0" borderId="42" xfId="5" applyFont="1" applyBorder="1">
      <alignment vertical="center"/>
    </xf>
    <xf numFmtId="0" fontId="44" fillId="0" borderId="41" xfId="5" applyFont="1" applyBorder="1">
      <alignment vertical="center"/>
    </xf>
    <xf numFmtId="0" fontId="44" fillId="0" borderId="40" xfId="5" applyFont="1" applyBorder="1" applyAlignment="1">
      <alignment vertical="center" shrinkToFit="1"/>
    </xf>
    <xf numFmtId="0" fontId="44" fillId="8" borderId="74" xfId="5" applyFont="1" applyFill="1" applyBorder="1" applyAlignment="1">
      <alignment horizontal="center" vertical="center"/>
    </xf>
    <xf numFmtId="0" fontId="44" fillId="0" borderId="58" xfId="5" applyFont="1" applyBorder="1" applyAlignment="1">
      <alignment vertical="center" shrinkToFi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3" fillId="0" borderId="0" xfId="0" applyFont="1" applyAlignment="1">
      <alignment horizontal="left" vertical="center" indent="2"/>
    </xf>
    <xf numFmtId="0" fontId="43" fillId="0" borderId="8" xfId="0" applyFont="1" applyBorder="1" applyAlignment="1">
      <alignment horizontal="left" vertical="center" indent="2"/>
    </xf>
    <xf numFmtId="0" fontId="43" fillId="8" borderId="1" xfId="0" applyFont="1" applyFill="1" applyBorder="1" applyAlignment="1">
      <alignment vertical="center" wrapText="1"/>
    </xf>
    <xf numFmtId="0" fontId="43" fillId="8" borderId="15" xfId="0" applyFont="1" applyFill="1" applyBorder="1" applyAlignment="1">
      <alignment vertical="center" wrapText="1"/>
    </xf>
    <xf numFmtId="0" fontId="43" fillId="8" borderId="69" xfId="0" applyFont="1" applyFill="1" applyBorder="1" applyAlignment="1">
      <alignment horizontal="center" vertical="center" wrapText="1"/>
    </xf>
    <xf numFmtId="0" fontId="43" fillId="8" borderId="1" xfId="0" applyFont="1" applyFill="1" applyBorder="1" applyAlignment="1">
      <alignment horizontal="center" vertical="center" wrapText="1"/>
    </xf>
    <xf numFmtId="0" fontId="43" fillId="8" borderId="69" xfId="0" applyFont="1" applyFill="1" applyBorder="1" applyAlignment="1">
      <alignment vertical="center" wrapText="1"/>
    </xf>
    <xf numFmtId="0" fontId="44" fillId="8" borderId="80" xfId="5" applyFont="1" applyFill="1" applyBorder="1" applyAlignment="1">
      <alignment horizontal="center" vertical="center"/>
    </xf>
    <xf numFmtId="0" fontId="43" fillId="0" borderId="82" xfId="0" applyFont="1" applyBorder="1">
      <alignment vertical="center"/>
    </xf>
    <xf numFmtId="0" fontId="43" fillId="0" borderId="83" xfId="0" applyFont="1" applyBorder="1">
      <alignment vertical="center"/>
    </xf>
    <xf numFmtId="0" fontId="13" fillId="0" borderId="85" xfId="0" applyFont="1" applyBorder="1" applyAlignment="1">
      <alignment vertical="center" wrapText="1"/>
    </xf>
    <xf numFmtId="0" fontId="43" fillId="11" borderId="6" xfId="0" applyFont="1" applyFill="1" applyBorder="1">
      <alignment vertical="center"/>
    </xf>
    <xf numFmtId="0" fontId="43" fillId="11" borderId="75" xfId="0" applyFont="1" applyFill="1" applyBorder="1">
      <alignment vertical="center"/>
    </xf>
    <xf numFmtId="0" fontId="43" fillId="0" borderId="87" xfId="0" applyFont="1" applyBorder="1">
      <alignment vertical="center"/>
    </xf>
    <xf numFmtId="0" fontId="43" fillId="11" borderId="88" xfId="0" applyFont="1" applyFill="1" applyBorder="1">
      <alignment vertical="center"/>
    </xf>
    <xf numFmtId="0" fontId="43" fillId="11" borderId="56" xfId="0" applyFont="1" applyFill="1" applyBorder="1">
      <alignment vertical="center"/>
    </xf>
    <xf numFmtId="0" fontId="43" fillId="11" borderId="0" xfId="0" applyFont="1" applyFill="1">
      <alignment vertical="center"/>
    </xf>
    <xf numFmtId="0" fontId="47" fillId="11" borderId="9" xfId="0" applyFont="1" applyFill="1" applyBorder="1">
      <alignment vertical="center"/>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3" fillId="0" borderId="11" xfId="0" applyFont="1" applyBorder="1" applyAlignment="1">
      <alignment horizontal="left" vertical="center" indent="2"/>
    </xf>
    <xf numFmtId="0" fontId="43" fillId="0" borderId="5" xfId="0" applyFont="1" applyBorder="1" applyAlignment="1">
      <alignment horizontal="left" vertical="center" indent="2"/>
    </xf>
    <xf numFmtId="0" fontId="43" fillId="0" borderId="12" xfId="0" applyFont="1" applyBorder="1" applyAlignment="1">
      <alignment horizontal="left" vertical="center" indent="1"/>
    </xf>
    <xf numFmtId="0" fontId="43" fillId="0" borderId="13" xfId="0" applyFont="1" applyBorder="1" applyAlignment="1">
      <alignment horizontal="left" vertical="center" indent="1"/>
    </xf>
    <xf numFmtId="0" fontId="8" fillId="6" borderId="1" xfId="0" applyFont="1" applyFill="1" applyBorder="1" applyAlignment="1">
      <alignment horizontal="center" vertical="center"/>
    </xf>
    <xf numFmtId="184" fontId="8" fillId="6" borderId="1" xfId="0" applyNumberFormat="1" applyFont="1" applyFill="1" applyBorder="1" applyAlignment="1">
      <alignment horizontal="center" vertical="center"/>
    </xf>
    <xf numFmtId="0" fontId="43" fillId="9" borderId="90" xfId="0" applyFont="1" applyFill="1" applyBorder="1" applyAlignment="1">
      <alignment horizontal="center" vertical="center" shrinkToFit="1"/>
    </xf>
    <xf numFmtId="0" fontId="43" fillId="9" borderId="69" xfId="0" applyFont="1" applyFill="1" applyBorder="1" applyAlignment="1">
      <alignment horizontal="center" vertical="center" shrinkToFit="1"/>
    </xf>
    <xf numFmtId="0" fontId="43" fillId="0" borderId="84" xfId="0" applyFont="1" applyBorder="1" applyAlignment="1">
      <alignment vertical="center" shrinkToFit="1"/>
    </xf>
    <xf numFmtId="0" fontId="43" fillId="11" borderId="92" xfId="0" applyFont="1" applyFill="1" applyBorder="1">
      <alignment vertical="center"/>
    </xf>
    <xf numFmtId="0" fontId="5" fillId="0" borderId="72" xfId="0" applyFont="1" applyBorder="1" applyAlignment="1">
      <alignment horizontal="left" vertical="center" wrapText="1"/>
    </xf>
    <xf numFmtId="0" fontId="43" fillId="0" borderId="40" xfId="5" applyFont="1" applyBorder="1">
      <alignment vertical="center"/>
    </xf>
    <xf numFmtId="0" fontId="6" fillId="0" borderId="75" xfId="0" applyFont="1" applyBorder="1">
      <alignment vertical="center"/>
    </xf>
    <xf numFmtId="0" fontId="43" fillId="0" borderId="40" xfId="5" applyFont="1" applyBorder="1" applyAlignment="1">
      <alignment vertical="center" shrinkToFit="1"/>
    </xf>
    <xf numFmtId="184" fontId="14" fillId="0" borderId="0" xfId="0" applyNumberFormat="1" applyFont="1" applyAlignment="1">
      <alignment horizontal="center" vertical="center"/>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5" fillId="6" borderId="63" xfId="0" applyFont="1" applyFill="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18" fillId="0" borderId="0" xfId="0" applyFont="1" applyProtection="1">
      <alignment vertical="center"/>
      <protection locked="0"/>
    </xf>
    <xf numFmtId="0" fontId="40" fillId="0" borderId="0" xfId="0" applyFont="1" applyProtection="1">
      <alignment vertical="center"/>
      <protection locked="0"/>
    </xf>
    <xf numFmtId="0" fontId="40" fillId="0" borderId="61" xfId="0" applyFont="1" applyBorder="1" applyProtection="1">
      <alignment vertical="center"/>
      <protection locked="0"/>
    </xf>
    <xf numFmtId="0" fontId="15" fillId="0" borderId="0" xfId="0" applyFont="1" applyProtection="1">
      <alignment vertical="center"/>
      <protection locked="0"/>
    </xf>
    <xf numFmtId="0" fontId="5"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21" fillId="3" borderId="9" xfId="0" applyFont="1" applyFill="1" applyBorder="1" applyAlignment="1" applyProtection="1">
      <alignment vertical="center" shrinkToFit="1"/>
      <protection locked="0"/>
    </xf>
    <xf numFmtId="206" fontId="21" fillId="3" borderId="75" xfId="0" applyNumberFormat="1" applyFont="1" applyFill="1" applyBorder="1" applyAlignment="1" applyProtection="1">
      <alignment vertical="center" shrinkToFit="1"/>
      <protection locked="0"/>
    </xf>
    <xf numFmtId="196" fontId="13" fillId="0" borderId="11" xfId="0" applyNumberFormat="1" applyFont="1" applyBorder="1" applyAlignment="1" applyProtection="1">
      <alignment horizontal="center" vertical="center"/>
      <protection locked="0"/>
    </xf>
    <xf numFmtId="0" fontId="21" fillId="3" borderId="5" xfId="0" applyFont="1" applyFill="1" applyBorder="1" applyAlignment="1" applyProtection="1">
      <alignment vertical="center" shrinkToFit="1"/>
      <protection locked="0"/>
    </xf>
    <xf numFmtId="206" fontId="21" fillId="3" borderId="13" xfId="0" applyNumberFormat="1" applyFont="1" applyFill="1" applyBorder="1" applyAlignment="1" applyProtection="1">
      <alignment vertical="center" shrinkToFit="1"/>
      <protection locked="0"/>
    </xf>
    <xf numFmtId="0" fontId="21" fillId="0" borderId="9" xfId="0" applyFont="1" applyBorder="1" applyAlignment="1" applyProtection="1">
      <alignment vertical="center" shrinkToFit="1"/>
      <protection locked="0"/>
    </xf>
    <xf numFmtId="206" fontId="21" fillId="0" borderId="75" xfId="0" applyNumberFormat="1" applyFont="1" applyBorder="1" applyAlignment="1" applyProtection="1">
      <alignment vertical="center" shrinkToFit="1"/>
      <protection locked="0"/>
    </xf>
    <xf numFmtId="0" fontId="21" fillId="0" borderId="5" xfId="0" applyFont="1" applyBorder="1" applyAlignment="1" applyProtection="1">
      <alignment vertical="center" shrinkToFit="1"/>
      <protection locked="0"/>
    </xf>
    <xf numFmtId="206" fontId="21" fillId="0" borderId="13"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5" xfId="0" applyFont="1" applyFill="1" applyBorder="1" applyProtection="1">
      <alignment vertical="center"/>
      <protection locked="0"/>
    </xf>
    <xf numFmtId="0" fontId="5" fillId="2" borderId="14"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1" xfId="0" applyFont="1" applyFill="1" applyBorder="1" applyAlignment="1" applyProtection="1">
      <alignment vertical="center" wrapText="1"/>
      <protection locked="0"/>
    </xf>
    <xf numFmtId="199" fontId="39" fillId="0" borderId="9" xfId="2" applyNumberFormat="1" applyFont="1" applyFill="1" applyBorder="1" applyAlignment="1" applyProtection="1">
      <alignment horizontal="right" vertical="center" shrinkToFit="1"/>
      <protection locked="0"/>
    </xf>
    <xf numFmtId="197" fontId="39" fillId="3" borderId="36" xfId="2" applyNumberFormat="1" applyFont="1" applyFill="1" applyBorder="1" applyAlignment="1" applyProtection="1">
      <alignment horizontal="right" vertical="center" shrinkToFit="1"/>
      <protection locked="0"/>
    </xf>
    <xf numFmtId="180" fontId="39" fillId="3" borderId="25" xfId="2" applyNumberFormat="1" applyFont="1" applyFill="1" applyBorder="1" applyAlignment="1" applyProtection="1">
      <alignment vertical="center" shrinkToFit="1"/>
      <protection locked="0"/>
    </xf>
    <xf numFmtId="200" fontId="39" fillId="0" borderId="37" xfId="0" applyNumberFormat="1" applyFont="1" applyBorder="1" applyAlignment="1" applyProtection="1">
      <alignment horizontal="right" vertical="center" shrinkToFit="1"/>
      <protection locked="0"/>
    </xf>
    <xf numFmtId="0" fontId="5" fillId="2" borderId="7"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39" fillId="0" borderId="3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8" fillId="0" borderId="0" xfId="0" applyFont="1" applyAlignment="1" applyProtection="1">
      <alignment horizontal="left" vertical="top" indent="1"/>
      <protection locked="0"/>
    </xf>
    <xf numFmtId="0" fontId="1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15" fillId="0" borderId="0" xfId="0" applyFont="1" applyAlignment="1" applyProtection="1">
      <alignment vertical="top"/>
      <protection locked="0"/>
    </xf>
    <xf numFmtId="0" fontId="5" fillId="2" borderId="69"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199" fontId="5" fillId="4" borderId="0" xfId="0" applyNumberFormat="1" applyFont="1" applyFill="1" applyAlignment="1" applyProtection="1">
      <alignment horizontal="right" vertical="center" wrapText="1"/>
      <protection locked="0"/>
    </xf>
    <xf numFmtId="191" fontId="39" fillId="4" borderId="0"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wrapText="1"/>
      <protection locked="0"/>
    </xf>
    <xf numFmtId="0" fontId="18" fillId="0" borderId="0" xfId="0" applyFont="1" applyAlignment="1" applyProtection="1">
      <protection locked="0"/>
    </xf>
    <xf numFmtId="0" fontId="6" fillId="0" borderId="0" xfId="0" applyFont="1" applyAlignment="1" applyProtection="1">
      <alignment horizontal="center" vertical="center"/>
      <protection locked="0"/>
    </xf>
    <xf numFmtId="0" fontId="35" fillId="0" borderId="1" xfId="0" applyFont="1" applyBorder="1" applyAlignment="1">
      <alignment horizontal="center" vertical="center"/>
    </xf>
    <xf numFmtId="0" fontId="9" fillId="0" borderId="1" xfId="0" applyFont="1" applyBorder="1" applyAlignment="1">
      <alignment horizontal="center" vertical="center"/>
    </xf>
    <xf numFmtId="181" fontId="39" fillId="6" borderId="3" xfId="2" applyNumberFormat="1" applyFont="1" applyFill="1" applyBorder="1" applyAlignment="1" applyProtection="1">
      <alignment horizontal="right" vertical="center" shrinkToFit="1"/>
    </xf>
    <xf numFmtId="181" fontId="39" fillId="14" borderId="76" xfId="2" applyNumberFormat="1" applyFont="1" applyFill="1" applyBorder="1" applyAlignment="1" applyProtection="1">
      <alignment horizontal="right" vertical="center" shrinkToFit="1"/>
      <protection locked="0"/>
    </xf>
    <xf numFmtId="181" fontId="39" fillId="13" borderId="3" xfId="2" applyNumberFormat="1" applyFont="1" applyFill="1" applyBorder="1" applyAlignment="1" applyProtection="1">
      <alignment horizontal="right" vertical="center" shrinkToFit="1"/>
      <protection locked="0"/>
    </xf>
    <xf numFmtId="0" fontId="23"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Protection="1">
      <alignment vertical="center"/>
      <protection locked="0"/>
    </xf>
    <xf numFmtId="0" fontId="8" fillId="0" borderId="0" xfId="0" applyFont="1" applyAlignment="1" applyProtection="1">
      <alignment horizontal="right" vertical="center"/>
      <protection locked="0"/>
    </xf>
    <xf numFmtId="0" fontId="42" fillId="0" borderId="0" xfId="14" applyFont="1" applyAlignment="1" applyProtection="1">
      <alignment vertical="center"/>
      <protection locked="0"/>
    </xf>
    <xf numFmtId="0" fontId="42" fillId="0" borderId="0" xfId="14" applyFont="1" applyProtection="1">
      <protection locked="0"/>
    </xf>
    <xf numFmtId="0" fontId="8" fillId="0" borderId="0" xfId="0" applyFont="1" applyAlignment="1" applyProtection="1">
      <alignment horizontal="left" indent="1"/>
      <protection locked="0"/>
    </xf>
    <xf numFmtId="0" fontId="11" fillId="0" borderId="0" xfId="0" applyFont="1" applyProtection="1">
      <alignment vertical="center"/>
      <protection locked="0"/>
    </xf>
    <xf numFmtId="0" fontId="11"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2"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18" fillId="0" borderId="0" xfId="0" applyFont="1" applyAlignment="1" applyProtection="1">
      <alignment vertical="top" wrapText="1"/>
      <protection locked="0"/>
    </xf>
    <xf numFmtId="0" fontId="5" fillId="0" borderId="8" xfId="0" applyFont="1" applyBorder="1" applyProtection="1">
      <alignment vertical="center"/>
      <protection locked="0"/>
    </xf>
    <xf numFmtId="180" fontId="10" fillId="0" borderId="0" xfId="2" applyNumberFormat="1" applyFont="1" applyFill="1" applyBorder="1" applyAlignment="1" applyProtection="1">
      <alignment horizontal="right" vertical="center" wrapText="1"/>
      <protection locked="0"/>
    </xf>
    <xf numFmtId="181" fontId="10" fillId="0" borderId="0" xfId="0" applyNumberFormat="1" applyFont="1" applyAlignment="1" applyProtection="1">
      <alignment vertical="center" wrapText="1" shrinkToFit="1"/>
      <protection locked="0"/>
    </xf>
    <xf numFmtId="178" fontId="10"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0" fillId="0" borderId="0" xfId="2" applyNumberFormat="1" applyFont="1" applyFill="1" applyBorder="1" applyAlignment="1" applyProtection="1">
      <alignment horizontal="right" vertical="center" wrapText="1" shrinkToFit="1"/>
      <protection locked="0"/>
    </xf>
    <xf numFmtId="181" fontId="10"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2" borderId="12" xfId="0" applyFont="1" applyFill="1" applyBorder="1" applyAlignment="1" applyProtection="1">
      <alignment horizontal="center" vertical="center" shrinkToFit="1"/>
      <protection locked="0"/>
    </xf>
    <xf numFmtId="0" fontId="10" fillId="12" borderId="12" xfId="0" applyFont="1" applyFill="1" applyBorder="1" applyAlignment="1" applyProtection="1">
      <alignment horizontal="center" vertical="center"/>
      <protection locked="0"/>
    </xf>
    <xf numFmtId="0" fontId="5" fillId="0" borderId="12" xfId="0" applyFont="1" applyBorder="1" applyProtection="1">
      <alignment vertical="center"/>
      <protection locked="0"/>
    </xf>
    <xf numFmtId="0" fontId="10" fillId="3" borderId="12" xfId="0" applyFont="1" applyFill="1" applyBorder="1" applyAlignment="1" applyProtection="1">
      <alignment horizontal="center" vertical="center"/>
      <protection locked="0"/>
    </xf>
    <xf numFmtId="0" fontId="5" fillId="0" borderId="62"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6" xfId="0" applyFont="1" applyBorder="1" applyAlignment="1" applyProtection="1">
      <alignment horizontal="left" vertical="center"/>
      <protection locked="0"/>
    </xf>
    <xf numFmtId="180" fontId="10" fillId="0" borderId="17" xfId="2" applyNumberFormat="1" applyFont="1" applyFill="1" applyBorder="1" applyAlignment="1" applyProtection="1">
      <alignment horizontal="right" vertical="center" wrapText="1"/>
      <protection locked="0"/>
    </xf>
    <xf numFmtId="0" fontId="5" fillId="0" borderId="17" xfId="0" applyFont="1" applyBorder="1" applyAlignment="1" applyProtection="1">
      <alignment horizontal="center" vertical="center" wrapText="1"/>
      <protection locked="0"/>
    </xf>
    <xf numFmtId="181" fontId="10" fillId="0" borderId="17" xfId="0" applyNumberFormat="1" applyFont="1" applyBorder="1" applyAlignment="1" applyProtection="1">
      <alignment vertical="center" wrapText="1" shrinkToFit="1"/>
      <protection locked="0"/>
    </xf>
    <xf numFmtId="0" fontId="5" fillId="0" borderId="17" xfId="0" applyFont="1" applyBorder="1" applyProtection="1">
      <alignment vertical="center"/>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183" fontId="10" fillId="0" borderId="0" xfId="0" applyNumberFormat="1" applyFont="1" applyAlignment="1" applyProtection="1">
      <alignment horizontal="center" vertical="center"/>
      <protection locked="0"/>
    </xf>
    <xf numFmtId="0" fontId="11" fillId="0" borderId="20" xfId="0" applyFont="1" applyBorder="1" applyProtection="1">
      <alignment vertical="center"/>
      <protection locked="0"/>
    </xf>
    <xf numFmtId="183" fontId="10" fillId="0" borderId="71" xfId="0" applyNumberFormat="1" applyFont="1" applyBorder="1" applyAlignment="1" applyProtection="1">
      <alignment horizontal="center" vertical="center"/>
      <protection locked="0"/>
    </xf>
    <xf numFmtId="0" fontId="5" fillId="3" borderId="69" xfId="0" applyFont="1" applyFill="1" applyBorder="1" applyAlignment="1" applyProtection="1">
      <alignment horizontal="center" vertical="center"/>
      <protection locked="0"/>
    </xf>
    <xf numFmtId="183" fontId="10" fillId="0" borderId="6"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0" fontId="11" fillId="0" borderId="19" xfId="0" applyFont="1" applyBorder="1" applyProtection="1">
      <alignment vertical="center"/>
      <protection locked="0"/>
    </xf>
    <xf numFmtId="183" fontId="16" fillId="0" borderId="0" xfId="0" applyNumberFormat="1" applyFont="1" applyAlignment="1" applyProtection="1">
      <alignment horizontal="center" vertical="center"/>
      <protection locked="0"/>
    </xf>
    <xf numFmtId="0" fontId="5" fillId="12" borderId="69" xfId="0" applyFont="1" applyFill="1" applyBorder="1" applyAlignment="1" applyProtection="1">
      <alignment horizontal="center" vertical="center"/>
      <protection locked="0"/>
    </xf>
    <xf numFmtId="0" fontId="7" fillId="0" borderId="19" xfId="0" applyFont="1" applyBorder="1" applyProtection="1">
      <alignment vertical="center"/>
      <protection locked="0"/>
    </xf>
    <xf numFmtId="0" fontId="11" fillId="0" borderId="22" xfId="0" applyFont="1" applyBorder="1" applyProtection="1">
      <alignment vertical="center"/>
      <protection locked="0"/>
    </xf>
    <xf numFmtId="0" fontId="8" fillId="0" borderId="21" xfId="0" applyFont="1" applyBorder="1" applyProtection="1">
      <alignment vertical="center"/>
      <protection locked="0"/>
    </xf>
    <xf numFmtId="0" fontId="6" fillId="0" borderId="21" xfId="0" applyFont="1" applyBorder="1" applyProtection="1">
      <alignment vertical="center"/>
      <protection locked="0"/>
    </xf>
    <xf numFmtId="0" fontId="11" fillId="0" borderId="21" xfId="0" applyFont="1" applyBorder="1" applyAlignment="1" applyProtection="1">
      <alignment horizontal="right" vertical="center"/>
      <protection locked="0"/>
    </xf>
    <xf numFmtId="197" fontId="10" fillId="0" borderId="21" xfId="2" applyNumberFormat="1" applyFont="1" applyFill="1" applyBorder="1" applyAlignment="1" applyProtection="1">
      <alignment horizontal="right" vertical="center" wrapText="1"/>
      <protection locked="0"/>
    </xf>
    <xf numFmtId="0" fontId="6" fillId="0" borderId="23"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18" fillId="0" borderId="0" xfId="0" applyFont="1" applyAlignment="1" applyProtection="1">
      <alignment horizontal="left"/>
      <protection locked="0"/>
    </xf>
    <xf numFmtId="0" fontId="18" fillId="0" borderId="0" xfId="0" applyFont="1" applyAlignment="1" applyProtection="1">
      <alignment horizontal="center"/>
      <protection locked="0"/>
    </xf>
    <xf numFmtId="0" fontId="7" fillId="0" borderId="0" xfId="0" applyFont="1" applyProtection="1">
      <alignment vertical="center"/>
      <protection locked="0"/>
    </xf>
    <xf numFmtId="0" fontId="20" fillId="0" borderId="0" xfId="0" applyFont="1" applyProtection="1">
      <alignment vertical="center"/>
      <protection locked="0"/>
    </xf>
    <xf numFmtId="0" fontId="18"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8"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7" borderId="71" xfId="0" applyFont="1" applyFill="1" applyBorder="1" applyAlignment="1" applyProtection="1">
      <alignment horizontal="center" vertical="center"/>
      <protection locked="0"/>
    </xf>
    <xf numFmtId="0" fontId="18" fillId="0" borderId="3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19" fillId="0" borderId="30" xfId="0" applyFont="1" applyBorder="1" applyAlignment="1" applyProtection="1">
      <alignment vertical="top" wrapText="1"/>
      <protection locked="0"/>
    </xf>
    <xf numFmtId="0" fontId="33" fillId="0" borderId="0" xfId="0" applyFont="1" applyAlignment="1" applyProtection="1">
      <protection locked="0"/>
    </xf>
    <xf numFmtId="0" fontId="5" fillId="10" borderId="71" xfId="0" applyFont="1" applyFill="1" applyBorder="1" applyAlignment="1" applyProtection="1">
      <alignment horizontal="center" vertical="center"/>
      <protection locked="0"/>
    </xf>
    <xf numFmtId="0" fontId="5" fillId="10" borderId="72" xfId="0" applyFont="1" applyFill="1" applyBorder="1" applyProtection="1">
      <alignment vertical="center"/>
      <protection locked="0"/>
    </xf>
    <xf numFmtId="0" fontId="36"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xf>
    <xf numFmtId="192" fontId="10" fillId="0" borderId="13" xfId="2" applyNumberFormat="1" applyFont="1" applyFill="1" applyBorder="1" applyAlignment="1" applyProtection="1">
      <alignment horizontal="right" vertical="center" shrinkToFit="1"/>
    </xf>
    <xf numFmtId="0" fontId="5" fillId="0" borderId="69"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3" fontId="5" fillId="0" borderId="76" xfId="0" applyNumberFormat="1" applyFont="1" applyBorder="1" applyProtection="1">
      <alignment vertical="center"/>
      <protection locked="0"/>
    </xf>
    <xf numFmtId="3" fontId="5" fillId="0" borderId="7" xfId="0" applyNumberFormat="1" applyFont="1" applyBorder="1" applyProtection="1">
      <alignment vertical="center"/>
      <protection locked="0"/>
    </xf>
    <xf numFmtId="3" fontId="5" fillId="0" borderId="3" xfId="0" applyNumberFormat="1" applyFont="1" applyBorder="1" applyProtection="1">
      <alignment vertical="center"/>
      <protection locked="0"/>
    </xf>
    <xf numFmtId="0" fontId="5" fillId="11" borderId="69"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5" fillId="0" borderId="76" xfId="0" applyFont="1" applyBorder="1" applyProtection="1">
      <alignment vertical="center"/>
      <protection locked="0"/>
    </xf>
    <xf numFmtId="192" fontId="10" fillId="0" borderId="75" xfId="2" applyNumberFormat="1" applyFont="1" applyFill="1" applyBorder="1" applyAlignment="1" applyProtection="1">
      <alignment horizontal="center" vertical="center" shrinkToFit="1"/>
    </xf>
    <xf numFmtId="192" fontId="10" fillId="0" borderId="13" xfId="2" applyNumberFormat="1" applyFont="1" applyFill="1" applyBorder="1" applyAlignment="1" applyProtection="1">
      <alignment horizontal="center" vertical="center" shrinkToFit="1"/>
    </xf>
    <xf numFmtId="0" fontId="34" fillId="0" borderId="69" xfId="0" applyFont="1" applyBorder="1" applyAlignment="1">
      <alignment horizontal="center" vertical="center"/>
    </xf>
    <xf numFmtId="0" fontId="34" fillId="11" borderId="69" xfId="0" applyFont="1" applyFill="1" applyBorder="1" applyAlignment="1" applyProtection="1">
      <alignment horizontal="center" vertical="center"/>
      <protection locked="0"/>
    </xf>
    <xf numFmtId="0" fontId="13" fillId="2" borderId="69" xfId="0" applyFont="1" applyFill="1" applyBorder="1" applyAlignment="1" applyProtection="1">
      <alignment horizontal="center" vertical="center" textRotation="255" shrinkToFit="1"/>
      <protection locked="0"/>
    </xf>
    <xf numFmtId="0" fontId="6" fillId="0" borderId="72" xfId="0" applyFont="1" applyBorder="1" applyProtection="1">
      <alignment vertical="center"/>
      <protection locked="0"/>
    </xf>
    <xf numFmtId="0" fontId="5" fillId="0" borderId="72" xfId="0" applyFont="1" applyBorder="1" applyAlignment="1" applyProtection="1">
      <alignment horizontal="left" vertical="center" wrapText="1"/>
      <protection locked="0"/>
    </xf>
    <xf numFmtId="0" fontId="5" fillId="0" borderId="71" xfId="0" applyFont="1" applyBorder="1" applyProtection="1">
      <alignment vertical="center"/>
      <protection locked="0"/>
    </xf>
    <xf numFmtId="0" fontId="43" fillId="0" borderId="69" xfId="0" applyFont="1" applyBorder="1" applyAlignment="1">
      <alignment vertical="center" shrinkToFit="1"/>
    </xf>
    <xf numFmtId="17" fontId="43" fillId="0" borderId="69" xfId="0" applyNumberFormat="1" applyFont="1" applyBorder="1" applyAlignment="1">
      <alignment vertical="center" shrinkToFit="1"/>
    </xf>
    <xf numFmtId="0" fontId="11" fillId="0" borderId="0" xfId="0" applyFont="1" applyAlignment="1" applyProtection="1">
      <alignment vertical="center" wrapText="1"/>
      <protection locked="0"/>
    </xf>
    <xf numFmtId="0" fontId="5" fillId="0" borderId="27" xfId="0" applyFont="1" applyBorder="1" applyAlignment="1" applyProtection="1">
      <protection locked="0"/>
    </xf>
    <xf numFmtId="0" fontId="18" fillId="0" borderId="32" xfId="0" applyFont="1" applyBorder="1" applyProtection="1">
      <alignment vertical="center"/>
      <protection locked="0"/>
    </xf>
    <xf numFmtId="0" fontId="18" fillId="0" borderId="33" xfId="0" applyFont="1" applyBorder="1" applyAlignment="1" applyProtection="1">
      <alignment wrapText="1"/>
      <protection locked="0"/>
    </xf>
    <xf numFmtId="0" fontId="5" fillId="0" borderId="28" xfId="0" applyFont="1" applyBorder="1" applyAlignment="1" applyProtection="1">
      <protection locked="0"/>
    </xf>
    <xf numFmtId="0" fontId="18" fillId="0" borderId="26" xfId="0" applyFont="1" applyBorder="1" applyAlignment="1" applyProtection="1">
      <alignment wrapText="1"/>
      <protection locked="0"/>
    </xf>
    <xf numFmtId="0" fontId="5" fillId="0" borderId="28" xfId="15" applyFont="1" applyBorder="1" applyAlignment="1" applyProtection="1">
      <alignment vertical="top" shrinkToFit="1"/>
      <protection locked="0"/>
    </xf>
    <xf numFmtId="0" fontId="7" fillId="11" borderId="76"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26" xfId="0" applyFont="1" applyBorder="1" applyAlignment="1" applyProtection="1">
      <alignment vertical="top"/>
      <protection locked="0"/>
    </xf>
    <xf numFmtId="0" fontId="7" fillId="11" borderId="69" xfId="0" applyFont="1" applyFill="1" applyBorder="1" applyAlignment="1" applyProtection="1">
      <alignment horizontal="center" vertical="center"/>
      <protection locked="0"/>
    </xf>
    <xf numFmtId="0" fontId="5" fillId="0" borderId="26" xfId="0" applyFont="1" applyBorder="1" applyAlignment="1" applyProtection="1">
      <alignment vertical="top" wrapText="1"/>
      <protection locked="0"/>
    </xf>
    <xf numFmtId="0" fontId="5" fillId="0" borderId="29" xfId="15" applyFont="1" applyBorder="1" applyAlignment="1" applyProtection="1">
      <alignment vertical="top" shrinkToFit="1"/>
      <protection locked="0"/>
    </xf>
    <xf numFmtId="0" fontId="5" fillId="0" borderId="30" xfId="0" applyFont="1" applyBorder="1" applyAlignment="1" applyProtection="1">
      <alignment vertical="top"/>
      <protection locked="0"/>
    </xf>
    <xf numFmtId="0" fontId="5" fillId="0" borderId="31" xfId="0" applyFont="1" applyBorder="1" applyAlignment="1" applyProtection="1">
      <alignment vertical="top"/>
      <protection locked="0"/>
    </xf>
    <xf numFmtId="0" fontId="5" fillId="0" borderId="93" xfId="15" applyFont="1" applyBorder="1" applyAlignment="1" applyProtection="1">
      <alignment vertical="top" shrinkToFit="1"/>
      <protection locked="0"/>
    </xf>
    <xf numFmtId="0" fontId="5" fillId="0" borderId="93" xfId="0" applyFont="1" applyBorder="1" applyAlignment="1" applyProtection="1">
      <alignment vertical="top"/>
      <protection locked="0"/>
    </xf>
    <xf numFmtId="0" fontId="19" fillId="0" borderId="93" xfId="0" applyFont="1" applyBorder="1" applyAlignment="1" applyProtection="1">
      <alignment vertical="top" wrapText="1"/>
      <protection locked="0"/>
    </xf>
    <xf numFmtId="0" fontId="5" fillId="0" borderId="27" xfId="0" applyFont="1" applyBorder="1" applyProtection="1">
      <alignment vertical="center"/>
      <protection locked="0"/>
    </xf>
    <xf numFmtId="0" fontId="18" fillId="0" borderId="32" xfId="0" applyFont="1" applyBorder="1" applyAlignment="1" applyProtection="1">
      <alignment horizontal="left" vertical="center" wrapText="1"/>
      <protection locked="0"/>
    </xf>
    <xf numFmtId="0" fontId="5" fillId="0" borderId="32" xfId="0" applyFont="1" applyBorder="1" applyProtection="1">
      <alignment vertical="center"/>
      <protection locked="0"/>
    </xf>
    <xf numFmtId="0" fontId="19" fillId="0" borderId="33" xfId="0" applyFont="1" applyBorder="1" applyAlignment="1" applyProtection="1">
      <alignment vertical="center" wrapText="1"/>
      <protection locked="0"/>
    </xf>
    <xf numFmtId="0" fontId="5" fillId="0" borderId="28" xfId="0" applyFont="1" applyBorder="1" applyProtection="1">
      <alignment vertical="center"/>
      <protection locked="0"/>
    </xf>
    <xf numFmtId="0" fontId="19" fillId="0" borderId="26" xfId="0" applyFont="1" applyBorder="1" applyAlignment="1" applyProtection="1">
      <alignment vertical="center" wrapText="1"/>
      <protection locked="0"/>
    </xf>
    <xf numFmtId="0" fontId="18" fillId="0" borderId="30" xfId="0" applyFont="1" applyBorder="1" applyAlignment="1" applyProtection="1">
      <alignment vertical="top" wrapText="1"/>
      <protection locked="0"/>
    </xf>
    <xf numFmtId="0" fontId="5" fillId="0" borderId="32" xfId="15" applyFont="1" applyBorder="1" applyAlignment="1" applyProtection="1">
      <alignment vertical="top" shrinkToFit="1"/>
      <protection locked="0"/>
    </xf>
    <xf numFmtId="0" fontId="5" fillId="0" borderId="32" xfId="0" applyFont="1" applyBorder="1" applyAlignment="1" applyProtection="1">
      <alignment vertical="top"/>
      <protection locked="0"/>
    </xf>
    <xf numFmtId="0" fontId="18" fillId="0" borderId="32" xfId="0" applyFont="1" applyBorder="1" applyAlignment="1" applyProtection="1">
      <alignment horizontal="left" vertical="center"/>
      <protection locked="0"/>
    </xf>
    <xf numFmtId="0" fontId="18" fillId="0" borderId="3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34" fillId="11" borderId="13" xfId="0" applyFont="1" applyFill="1" applyBorder="1" applyAlignment="1" applyProtection="1">
      <alignment horizontal="center" vertical="center" shrinkToFit="1"/>
      <protection locked="0"/>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0" fontId="13" fillId="11" borderId="69" xfId="0" applyFont="1" applyFill="1" applyBorder="1" applyAlignment="1" applyProtection="1">
      <alignment horizontal="center" vertical="center"/>
      <protection locked="0"/>
    </xf>
    <xf numFmtId="192" fontId="39" fillId="0" borderId="75" xfId="2" applyNumberFormat="1" applyFont="1" applyFill="1" applyBorder="1" applyAlignment="1" applyProtection="1">
      <alignment horizontal="right" vertical="center" shrinkToFit="1"/>
    </xf>
    <xf numFmtId="192" fontId="39" fillId="0" borderId="13" xfId="2" applyNumberFormat="1" applyFont="1" applyFill="1" applyBorder="1" applyAlignment="1" applyProtection="1">
      <alignment horizontal="right" vertical="center" shrinkToFit="1"/>
    </xf>
    <xf numFmtId="192" fontId="39" fillId="0" borderId="8" xfId="2" applyNumberFormat="1" applyFont="1" applyFill="1" applyBorder="1" applyAlignment="1" applyProtection="1">
      <alignment horizontal="right" vertical="center" shrinkToFit="1"/>
    </xf>
    <xf numFmtId="0" fontId="43"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19" fillId="0" borderId="0" xfId="0" applyFont="1" applyAlignment="1" applyProtection="1">
      <alignment horizontal="left" vertical="center" wrapText="1"/>
      <protection locked="0"/>
    </xf>
    <xf numFmtId="190" fontId="10" fillId="0" borderId="0" xfId="2" applyNumberFormat="1" applyFont="1" applyFill="1" applyBorder="1" applyAlignment="1" applyProtection="1">
      <alignment horizontal="right" vertical="center" wrapText="1"/>
      <protection locked="0"/>
    </xf>
    <xf numFmtId="0" fontId="25" fillId="0" borderId="0" xfId="0" applyFont="1" applyProtection="1">
      <alignment vertical="center"/>
      <protection locked="0"/>
    </xf>
    <xf numFmtId="0" fontId="19"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193" fontId="6" fillId="0" borderId="0" xfId="0" applyNumberFormat="1" applyFont="1" applyAlignment="1" applyProtection="1">
      <alignment horizontal="center" vertical="center"/>
      <protection locked="0"/>
    </xf>
    <xf numFmtId="194" fontId="6" fillId="0" borderId="0" xfId="0" applyNumberFormat="1" applyFont="1" applyAlignment="1" applyProtection="1">
      <alignment horizontal="center" vertical="center"/>
      <protection locked="0"/>
    </xf>
    <xf numFmtId="193" fontId="5" fillId="0" borderId="0" xfId="0" applyNumberFormat="1" applyFont="1" applyAlignment="1" applyProtection="1">
      <alignment horizontal="center" vertical="center"/>
      <protection locked="0"/>
    </xf>
    <xf numFmtId="194" fontId="5" fillId="0" borderId="0" xfId="0" applyNumberFormat="1" applyFont="1" applyAlignment="1" applyProtection="1">
      <alignment horizontal="center" vertical="center"/>
      <protection locked="0"/>
    </xf>
    <xf numFmtId="204"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18" fillId="0" borderId="0" xfId="0" quotePrefix="1" applyFont="1" applyProtection="1">
      <alignment vertical="center"/>
      <protection locked="0"/>
    </xf>
    <xf numFmtId="193" fontId="6" fillId="11" borderId="69"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25" fillId="0" borderId="0" xfId="0" applyFont="1" applyAlignment="1" applyProtection="1">
      <alignment horizontal="left" vertical="center" wrapText="1"/>
      <protection locked="0"/>
    </xf>
    <xf numFmtId="0" fontId="26" fillId="0" borderId="0" xfId="0" applyFont="1" applyAlignment="1" applyProtection="1">
      <alignment vertical="center" wrapText="1"/>
      <protection locked="0"/>
    </xf>
    <xf numFmtId="0" fontId="26" fillId="0" borderId="0" xfId="0" applyFont="1" applyProtection="1">
      <alignment vertical="center"/>
      <protection locked="0"/>
    </xf>
    <xf numFmtId="0" fontId="19" fillId="0" borderId="0" xfId="0" applyFont="1" applyProtection="1">
      <alignment vertical="center"/>
      <protection locked="0"/>
    </xf>
    <xf numFmtId="0" fontId="5" fillId="0" borderId="71" xfId="0" applyFont="1" applyBorder="1" applyAlignment="1" applyProtection="1">
      <alignment horizontal="center" vertical="center" shrinkToFit="1"/>
      <protection locked="0"/>
    </xf>
    <xf numFmtId="0" fontId="10" fillId="11" borderId="71" xfId="0" applyFont="1" applyFill="1" applyBorder="1" applyAlignment="1" applyProtection="1">
      <alignment horizontal="center" vertical="center"/>
      <protection locked="0"/>
    </xf>
    <xf numFmtId="0" fontId="52" fillId="0" borderId="0" xfId="10" applyFont="1">
      <alignment vertical="center"/>
    </xf>
    <xf numFmtId="0" fontId="52" fillId="4" borderId="0" xfId="10" applyFont="1" applyFill="1">
      <alignment vertical="center"/>
    </xf>
    <xf numFmtId="0" fontId="30" fillId="0" borderId="0" xfId="10" applyFont="1" applyAlignment="1">
      <alignment horizontal="left" vertical="center"/>
    </xf>
    <xf numFmtId="0" fontId="52" fillId="0" borderId="0" xfId="10" applyFont="1" applyAlignment="1">
      <alignment horizontal="left" vertical="center"/>
    </xf>
    <xf numFmtId="0" fontId="52" fillId="0" borderId="0" xfId="10" applyFont="1" applyAlignment="1">
      <alignment vertical="center" wrapText="1"/>
    </xf>
    <xf numFmtId="0" fontId="52" fillId="0" borderId="0" xfId="10" applyFont="1" applyAlignment="1">
      <alignment horizontal="center" vertical="center"/>
    </xf>
    <xf numFmtId="0" fontId="30" fillId="0" borderId="0" xfId="10" applyFont="1">
      <alignment vertical="center"/>
    </xf>
    <xf numFmtId="0" fontId="30" fillId="4" borderId="0" xfId="10" applyFont="1" applyFill="1">
      <alignment vertical="center"/>
    </xf>
    <xf numFmtId="0" fontId="55" fillId="0" borderId="69" xfId="20" applyFont="1" applyBorder="1" applyAlignment="1">
      <alignment horizontal="center" vertical="center" shrinkToFit="1"/>
    </xf>
    <xf numFmtId="0" fontId="31" fillId="0" borderId="0" xfId="10" applyFont="1" applyAlignment="1">
      <alignment horizontal="left" vertical="center"/>
    </xf>
    <xf numFmtId="0" fontId="30" fillId="0" borderId="0" xfId="10" applyFont="1" applyProtection="1">
      <alignment vertical="center"/>
      <protection locked="0"/>
    </xf>
    <xf numFmtId="0" fontId="31" fillId="0" borderId="0" xfId="10" applyFont="1" applyAlignment="1" applyProtection="1">
      <alignment horizontal="left" vertical="center"/>
      <protection locked="0"/>
    </xf>
    <xf numFmtId="0" fontId="30" fillId="4" borderId="0" xfId="10" applyFont="1" applyFill="1" applyProtection="1">
      <alignment vertical="center"/>
      <protection locked="0"/>
    </xf>
    <xf numFmtId="0" fontId="25" fillId="0" borderId="12" xfId="0" applyFont="1" applyBorder="1" applyAlignment="1" applyProtection="1">
      <alignment horizontal="center" vertical="top" wrapText="1"/>
      <protection locked="0"/>
    </xf>
    <xf numFmtId="192" fontId="10" fillId="0" borderId="52" xfId="2" applyNumberFormat="1" applyFont="1" applyFill="1" applyBorder="1" applyAlignment="1" applyProtection="1">
      <alignment shrinkToFit="1"/>
    </xf>
    <xf numFmtId="184" fontId="8" fillId="11" borderId="0" xfId="0" applyNumberFormat="1" applyFont="1" applyFill="1" applyAlignment="1">
      <alignment horizontal="left" vertical="center"/>
    </xf>
    <xf numFmtId="0" fontId="5" fillId="7" borderId="72" xfId="0" applyFont="1" applyFill="1" applyBorder="1" applyProtection="1">
      <alignment vertical="center"/>
      <protection locked="0"/>
    </xf>
    <xf numFmtId="0" fontId="5" fillId="2" borderId="7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0" borderId="72" xfId="0" applyFont="1" applyBorder="1" applyProtection="1">
      <alignment vertical="center"/>
      <protection locked="0"/>
    </xf>
    <xf numFmtId="0" fontId="5" fillId="0" borderId="72" xfId="0" applyFont="1" applyBorder="1" applyAlignment="1" applyProtection="1">
      <alignment vertical="center" wrapText="1"/>
      <protection locked="0"/>
    </xf>
    <xf numFmtId="0" fontId="5" fillId="0" borderId="13" xfId="0" applyFont="1" applyBorder="1" applyAlignment="1" applyProtection="1">
      <alignment horizontal="left" vertical="center" wrapText="1"/>
      <protection locked="0"/>
    </xf>
    <xf numFmtId="0" fontId="5" fillId="0" borderId="72" xfId="0" applyFont="1" applyBorder="1" applyAlignment="1" applyProtection="1">
      <alignment horizontal="left" vertical="center" shrinkToFit="1"/>
      <protection locked="0"/>
    </xf>
    <xf numFmtId="0" fontId="5" fillId="0" borderId="13"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7" fillId="0" borderId="72" xfId="0" applyFont="1" applyBorder="1" applyAlignment="1" applyProtection="1">
      <alignment vertical="center" shrinkToFit="1"/>
      <protection locked="0"/>
    </xf>
    <xf numFmtId="0" fontId="36" fillId="7" borderId="71"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44" fillId="0" borderId="81" xfId="5" applyFont="1" applyBorder="1">
      <alignment vertical="center"/>
    </xf>
    <xf numFmtId="0" fontId="43" fillId="0" borderId="81" xfId="5" applyFont="1" applyBorder="1">
      <alignment vertical="center"/>
    </xf>
    <xf numFmtId="0" fontId="44" fillId="0" borderId="86" xfId="5" applyFont="1" applyBorder="1">
      <alignment vertical="center"/>
    </xf>
    <xf numFmtId="0" fontId="44" fillId="0" borderId="81" xfId="5" quotePrefix="1" applyFont="1" applyBorder="1" applyAlignment="1">
      <alignment horizontal="right" vertical="center"/>
    </xf>
    <xf numFmtId="0" fontId="5" fillId="4" borderId="0" xfId="0" applyFont="1" applyFill="1" applyAlignment="1" applyProtection="1">
      <alignment horizontal="center" vertical="center"/>
      <protection locked="0"/>
    </xf>
    <xf numFmtId="0" fontId="34" fillId="0" borderId="70" xfId="0" applyFont="1" applyBorder="1" applyAlignment="1" applyProtection="1">
      <alignment horizontal="center" vertical="center"/>
      <protection locked="0"/>
    </xf>
    <xf numFmtId="197" fontId="39" fillId="0" borderId="0" xfId="2" applyNumberFormat="1" applyFont="1" applyFill="1" applyBorder="1" applyAlignment="1" applyProtection="1">
      <alignment horizontal="right" vertical="center" wrapText="1"/>
      <protection locked="0"/>
    </xf>
    <xf numFmtId="0" fontId="34" fillId="0" borderId="69" xfId="0" applyFont="1" applyBorder="1" applyAlignment="1" applyProtection="1">
      <alignment horizontal="center" vertical="center"/>
      <protection locked="0"/>
    </xf>
    <xf numFmtId="181" fontId="39" fillId="12" borderId="35" xfId="2" applyNumberFormat="1" applyFont="1" applyFill="1" applyBorder="1" applyAlignment="1" applyProtection="1">
      <alignment horizontal="right" vertical="center" shrinkToFit="1"/>
      <protection locked="0"/>
    </xf>
    <xf numFmtId="181" fontId="39" fillId="12" borderId="35" xfId="2" applyNumberFormat="1" applyFont="1" applyFill="1" applyBorder="1" applyAlignment="1" applyProtection="1">
      <alignment horizontal="right" vertical="center" shrinkToFit="1"/>
    </xf>
    <xf numFmtId="184" fontId="8" fillId="12" borderId="0" xfId="0" applyNumberFormat="1" applyFont="1" applyFill="1" applyAlignment="1">
      <alignment horizontal="left" vertical="center"/>
    </xf>
    <xf numFmtId="0" fontId="5" fillId="0" borderId="72" xfId="0" applyFont="1" applyBorder="1" applyAlignment="1" applyProtection="1">
      <alignment horizontal="center" vertical="center" wrapText="1"/>
      <protection locked="0"/>
    </xf>
    <xf numFmtId="0" fontId="5" fillId="0" borderId="70" xfId="0" applyFont="1" applyBorder="1" applyProtection="1">
      <alignment vertical="center"/>
      <protection locked="0"/>
    </xf>
    <xf numFmtId="0" fontId="18" fillId="0" borderId="72" xfId="0" applyFont="1" applyBorder="1" applyAlignment="1" applyProtection="1">
      <alignment vertical="center" wrapText="1"/>
      <protection locked="0"/>
    </xf>
    <xf numFmtId="0" fontId="5" fillId="0" borderId="75" xfId="0" applyFont="1" applyBorder="1" applyAlignment="1" applyProtection="1">
      <alignment horizontal="center" vertical="center" wrapText="1"/>
      <protection locked="0"/>
    </xf>
    <xf numFmtId="192" fontId="10" fillId="0" borderId="75" xfId="2" applyNumberFormat="1" applyFont="1" applyFill="1" applyBorder="1" applyAlignment="1" applyProtection="1">
      <alignment horizontal="right" vertical="center" shrinkToFit="1"/>
      <protection locked="0"/>
    </xf>
    <xf numFmtId="192" fontId="10" fillId="0" borderId="13" xfId="2" applyNumberFormat="1" applyFont="1" applyFill="1" applyBorder="1" applyAlignment="1" applyProtection="1">
      <alignment horizontal="left" vertical="center" shrinkToFit="1"/>
      <protection locked="0"/>
    </xf>
    <xf numFmtId="0" fontId="5" fillId="2" borderId="11" xfId="0" applyFont="1" applyFill="1" applyBorder="1" applyAlignment="1">
      <alignment horizontal="center" vertical="center" wrapText="1" shrinkToFit="1"/>
    </xf>
    <xf numFmtId="0" fontId="5" fillId="2" borderId="5" xfId="0" applyFont="1" applyFill="1" applyBorder="1">
      <alignment vertical="center"/>
    </xf>
    <xf numFmtId="0" fontId="5" fillId="2" borderId="13" xfId="0" applyFont="1" applyFill="1" applyBorder="1">
      <alignment vertical="center"/>
    </xf>
    <xf numFmtId="0" fontId="5" fillId="2" borderId="5" xfId="0" applyFont="1" applyFill="1" applyBorder="1" applyAlignment="1">
      <alignment horizontal="center" vertical="center" wrapText="1" shrinkToFit="1"/>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201" fontId="10" fillId="11" borderId="76" xfId="2" applyNumberFormat="1" applyFont="1" applyFill="1" applyBorder="1" applyAlignment="1" applyProtection="1">
      <alignment horizontal="right" vertical="center" wrapText="1"/>
    </xf>
    <xf numFmtId="201" fontId="59" fillId="11" borderId="76" xfId="2" applyNumberFormat="1" applyFont="1" applyFill="1" applyBorder="1" applyAlignment="1" applyProtection="1">
      <alignment horizontal="right" vertical="center" wrapText="1"/>
    </xf>
    <xf numFmtId="0" fontId="5" fillId="2" borderId="69" xfId="0" applyFont="1" applyFill="1" applyBorder="1" applyAlignment="1">
      <alignment horizontal="center" vertical="center"/>
    </xf>
    <xf numFmtId="189" fontId="39" fillId="11" borderId="69" xfId="2" applyNumberFormat="1" applyFont="1" applyFill="1" applyBorder="1" applyAlignment="1" applyProtection="1">
      <alignment horizontal="right" shrinkToFit="1"/>
      <protection locked="0"/>
    </xf>
    <xf numFmtId="199" fontId="5" fillId="12" borderId="11" xfId="0" applyNumberFormat="1" applyFont="1" applyFill="1" applyBorder="1" applyAlignment="1">
      <alignment horizontal="center" vertical="center"/>
    </xf>
    <xf numFmtId="199" fontId="5" fillId="12" borderId="0" xfId="0" applyNumberFormat="1" applyFont="1" applyFill="1" applyAlignment="1">
      <alignment horizontal="center" vertical="center"/>
    </xf>
    <xf numFmtId="199" fontId="5" fillId="12" borderId="8" xfId="0" applyNumberFormat="1" applyFont="1" applyFill="1" applyBorder="1" applyAlignment="1">
      <alignment horizontal="center" vertical="center"/>
    </xf>
    <xf numFmtId="180" fontId="39" fillId="12" borderId="3" xfId="2" applyNumberFormat="1" applyFont="1" applyFill="1" applyBorder="1" applyAlignment="1" applyProtection="1">
      <alignment horizontal="right" vertical="center" shrinkToFi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indent="1"/>
      <protection locked="0"/>
    </xf>
    <xf numFmtId="201" fontId="56" fillId="11" borderId="76" xfId="2" applyNumberFormat="1" applyFont="1" applyFill="1" applyBorder="1" applyAlignment="1" applyProtection="1">
      <alignment horizontal="right" vertical="center" shrinkToFit="1"/>
    </xf>
    <xf numFmtId="0" fontId="18" fillId="0" borderId="0" xfId="0" applyFont="1" applyAlignment="1" applyProtection="1">
      <alignment horizontal="left" vertical="top" wrapText="1"/>
      <protection locked="0"/>
    </xf>
    <xf numFmtId="188" fontId="21" fillId="0" borderId="9" xfId="0" applyNumberFormat="1" applyFont="1" applyBorder="1" applyAlignment="1" applyProtection="1">
      <alignment horizontal="center" vertical="center" shrinkToFit="1"/>
      <protection locked="0"/>
    </xf>
    <xf numFmtId="188" fontId="21" fillId="0" borderId="10" xfId="0" applyNumberFormat="1" applyFont="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3" fillId="2" borderId="9" xfId="0" applyFont="1" applyFill="1" applyBorder="1" applyAlignment="1" applyProtection="1">
      <alignment vertical="center" wrapText="1" shrinkToFit="1"/>
      <protection locked="0"/>
    </xf>
    <xf numFmtId="0" fontId="13" fillId="2" borderId="10" xfId="0" applyFont="1" applyFill="1" applyBorder="1" applyAlignment="1" applyProtection="1">
      <alignment vertical="center" wrapText="1" shrinkToFit="1"/>
      <protection locked="0"/>
    </xf>
    <xf numFmtId="0" fontId="13" fillId="2" borderId="5" xfId="0" applyFont="1" applyFill="1" applyBorder="1" applyAlignment="1" applyProtection="1">
      <alignment vertical="center" wrapText="1" shrinkToFit="1"/>
      <protection locked="0"/>
    </xf>
    <xf numFmtId="0" fontId="13" fillId="2" borderId="13" xfId="0" applyFont="1" applyFill="1" applyBorder="1" applyAlignment="1" applyProtection="1">
      <alignment vertical="center" wrapText="1" shrinkToFit="1"/>
      <protection locked="0"/>
    </xf>
    <xf numFmtId="0" fontId="11" fillId="2" borderId="9"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75"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2"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211" fontId="39" fillId="11" borderId="3" xfId="2" applyNumberFormat="1" applyFont="1" applyFill="1" applyBorder="1" applyAlignment="1" applyProtection="1">
      <alignment horizontal="right" vertical="center" shrinkToFit="1"/>
      <protection locked="0"/>
    </xf>
    <xf numFmtId="211" fontId="56" fillId="11" borderId="3" xfId="2" applyNumberFormat="1" applyFont="1" applyFill="1" applyBorder="1" applyAlignment="1" applyProtection="1">
      <alignment horizontal="right" vertical="center" shrinkToFit="1"/>
      <protection locked="0"/>
    </xf>
    <xf numFmtId="0" fontId="13" fillId="2" borderId="2" xfId="0" applyFont="1" applyFill="1" applyBorder="1" applyAlignment="1" applyProtection="1">
      <alignment horizontal="center" vertical="center" wrapText="1" shrinkToFit="1"/>
      <protection locked="0"/>
    </xf>
    <xf numFmtId="0" fontId="13" fillId="2" borderId="3"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vertical="center" wrapText="1"/>
      <protection locked="0"/>
    </xf>
    <xf numFmtId="0" fontId="13" fillId="2" borderId="5" xfId="0" applyFont="1" applyFill="1" applyBorder="1" applyAlignment="1" applyProtection="1">
      <alignment vertical="center" wrapText="1"/>
      <protection locked="0"/>
    </xf>
    <xf numFmtId="198" fontId="39" fillId="0" borderId="5" xfId="2" applyNumberFormat="1" applyFont="1" applyFill="1" applyBorder="1" applyAlignment="1" applyProtection="1">
      <alignment horizontal="right" vertical="center" shrinkToFit="1"/>
      <protection locked="0"/>
    </xf>
    <xf numFmtId="198" fontId="39" fillId="0" borderId="12" xfId="2" applyNumberFormat="1" applyFont="1" applyFill="1" applyBorder="1" applyAlignment="1" applyProtection="1">
      <alignment horizontal="right" vertical="center" shrinkToFit="1"/>
      <protection locked="0"/>
    </xf>
    <xf numFmtId="198" fontId="39" fillId="0" borderId="46" xfId="2" applyNumberFormat="1" applyFont="1" applyFill="1" applyBorder="1" applyAlignment="1" applyProtection="1">
      <alignment horizontal="right" vertical="center" shrinkToFit="1"/>
      <protection locked="0"/>
    </xf>
    <xf numFmtId="0" fontId="38" fillId="2" borderId="9" xfId="0" applyFont="1" applyFill="1" applyBorder="1" applyAlignment="1" applyProtection="1">
      <alignment horizontal="left" wrapText="1"/>
      <protection locked="0"/>
    </xf>
    <xf numFmtId="0" fontId="38" fillId="2" borderId="10" xfId="0" applyFont="1" applyFill="1" applyBorder="1" applyAlignment="1" applyProtection="1">
      <alignment horizontal="left" wrapText="1"/>
      <protection locked="0"/>
    </xf>
    <xf numFmtId="0" fontId="38" fillId="2" borderId="11" xfId="0" applyFont="1" applyFill="1" applyBorder="1" applyAlignment="1" applyProtection="1">
      <alignment horizontal="left" wrapText="1"/>
      <protection locked="0"/>
    </xf>
    <xf numFmtId="0" fontId="38" fillId="2" borderId="8" xfId="0" applyFont="1" applyFill="1" applyBorder="1" applyAlignment="1" applyProtection="1">
      <alignment horizontal="left" wrapText="1"/>
      <protection locked="0"/>
    </xf>
    <xf numFmtId="0" fontId="5" fillId="2" borderId="69" xfId="0" applyFont="1" applyFill="1" applyBorder="1" applyAlignment="1" applyProtection="1">
      <alignment horizontal="center" vertical="center" wrapText="1"/>
      <protection locked="0"/>
    </xf>
    <xf numFmtId="197" fontId="39" fillId="3" borderId="12" xfId="2" applyNumberFormat="1" applyFont="1" applyFill="1" applyBorder="1" applyAlignment="1" applyProtection="1">
      <alignment horizontal="right" vertical="center" shrinkToFit="1"/>
      <protection locked="0"/>
    </xf>
    <xf numFmtId="197" fontId="39" fillId="3" borderId="13" xfId="2"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34" fillId="2" borderId="70" xfId="0" applyFont="1" applyFill="1" applyBorder="1" applyAlignment="1">
      <alignment horizontal="center" vertical="center"/>
    </xf>
    <xf numFmtId="0" fontId="34" fillId="2" borderId="72" xfId="0" applyFont="1" applyFill="1" applyBorder="1" applyAlignment="1">
      <alignment horizontal="center" vertical="center"/>
    </xf>
    <xf numFmtId="188" fontId="21" fillId="0" borderId="75" xfId="0" applyNumberFormat="1" applyFont="1" applyBorder="1" applyAlignment="1" applyProtection="1">
      <alignment horizontal="center" vertical="center" shrinkToFit="1"/>
      <protection locked="0"/>
    </xf>
    <xf numFmtId="0" fontId="18" fillId="0" borderId="0" xfId="0" applyFont="1" applyAlignment="1" applyProtection="1">
      <alignment vertical="center" wrapText="1"/>
      <protection locked="0"/>
    </xf>
    <xf numFmtId="188" fontId="21" fillId="0" borderId="5" xfId="0" applyNumberFormat="1" applyFont="1" applyBorder="1" applyAlignment="1">
      <alignment horizontal="center" vertical="center" shrinkToFit="1"/>
    </xf>
    <xf numFmtId="188" fontId="21" fillId="0" borderId="13" xfId="0" applyNumberFormat="1" applyFont="1" applyBorder="1" applyAlignment="1">
      <alignment horizontal="center" vertical="center" shrinkToFit="1"/>
    </xf>
    <xf numFmtId="0" fontId="5" fillId="3" borderId="64" xfId="0" applyFont="1"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0" fontId="8" fillId="12" borderId="64" xfId="0" applyFont="1" applyFill="1" applyBorder="1" applyAlignment="1">
      <alignment horizontal="center" vertical="center"/>
    </xf>
    <xf numFmtId="0" fontId="8" fillId="12" borderId="60" xfId="0" applyFont="1" applyFill="1" applyBorder="1" applyAlignment="1">
      <alignment horizontal="center" vertical="center"/>
    </xf>
    <xf numFmtId="0" fontId="8" fillId="12" borderId="63" xfId="0" applyFont="1" applyFill="1" applyBorder="1" applyAlignment="1">
      <alignment horizontal="center" vertical="center"/>
    </xf>
    <xf numFmtId="0" fontId="5" fillId="0" borderId="0" xfId="0" applyFont="1" applyAlignment="1" applyProtection="1">
      <alignment horizontal="center" vertical="center" shrinkToFit="1"/>
      <protection locked="0"/>
    </xf>
    <xf numFmtId="0" fontId="32" fillId="2" borderId="15" xfId="0" applyFont="1" applyFill="1" applyBorder="1" applyAlignment="1" applyProtection="1">
      <alignment horizontal="center" vertical="center" shrinkToFit="1"/>
      <protection locked="0"/>
    </xf>
    <xf numFmtId="0" fontId="32" fillId="2" borderId="4" xfId="0" applyFont="1" applyFill="1" applyBorder="1" applyAlignment="1" applyProtection="1">
      <alignment horizontal="center" vertical="center" shrinkToFit="1"/>
      <protection locked="0"/>
    </xf>
    <xf numFmtId="0" fontId="32" fillId="2" borderId="15"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13" fillId="2" borderId="15" xfId="0" applyFont="1" applyFill="1" applyBorder="1" applyProtection="1">
      <alignment vertical="center"/>
      <protection locked="0"/>
    </xf>
    <xf numFmtId="0" fontId="13" fillId="2" borderId="4" xfId="0" applyFont="1" applyFill="1" applyBorder="1" applyProtection="1">
      <alignment vertical="center"/>
      <protection locked="0"/>
    </xf>
    <xf numFmtId="201" fontId="39" fillId="11" borderId="76" xfId="2" applyNumberFormat="1" applyFont="1" applyFill="1" applyBorder="1" applyAlignment="1" applyProtection="1">
      <alignment horizontal="right" vertical="center" shrinkToFit="1"/>
    </xf>
    <xf numFmtId="0" fontId="5" fillId="2" borderId="9"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75"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8" xfId="0" applyFont="1" applyFill="1" applyBorder="1" applyAlignment="1">
      <alignment horizontal="center" vertical="center" wrapText="1" shrinkToFit="1"/>
    </xf>
    <xf numFmtId="0" fontId="18" fillId="0" borderId="0" xfId="0" applyFont="1" applyAlignment="1" applyProtection="1">
      <alignment horizontal="left" vertical="center" wrapText="1" shrinkToFit="1"/>
      <protection locked="0"/>
    </xf>
    <xf numFmtId="0" fontId="13" fillId="2" borderId="2"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185" fontId="8" fillId="12" borderId="0" xfId="0" applyNumberFormat="1" applyFont="1" applyFill="1" applyAlignment="1">
      <alignment horizontal="right" vertical="center"/>
    </xf>
    <xf numFmtId="0" fontId="8" fillId="0" borderId="0" xfId="0" applyFont="1" applyAlignment="1" applyProtection="1">
      <alignment horizontal="center" vertical="center" shrinkToFit="1"/>
      <protection locked="0"/>
    </xf>
    <xf numFmtId="0" fontId="5" fillId="12" borderId="64" xfId="0" applyFont="1" applyFill="1" applyBorder="1" applyAlignment="1" applyProtection="1">
      <alignment horizontal="center" vertical="center"/>
      <protection locked="0"/>
    </xf>
    <xf numFmtId="0" fontId="5" fillId="12" borderId="60" xfId="0" applyFont="1" applyFill="1" applyBorder="1" applyAlignment="1" applyProtection="1">
      <alignment horizontal="center" vertical="center"/>
      <protection locked="0"/>
    </xf>
    <xf numFmtId="0" fontId="5" fillId="12" borderId="63" xfId="0"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wrapText="1"/>
      <protection locked="0"/>
    </xf>
    <xf numFmtId="0" fontId="38" fillId="2" borderId="25" xfId="0" applyFont="1" applyFill="1" applyBorder="1" applyAlignment="1" applyProtection="1">
      <alignment horizontal="center" vertical="center" wrapText="1"/>
      <protection locked="0"/>
    </xf>
    <xf numFmtId="0" fontId="38" fillId="2" borderId="37"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88" fontId="21" fillId="0" borderId="5" xfId="0" applyNumberFormat="1" applyFont="1" applyBorder="1" applyAlignment="1" applyProtection="1">
      <alignment horizontal="center" vertical="center" shrinkToFit="1"/>
      <protection locked="0"/>
    </xf>
    <xf numFmtId="188" fontId="21" fillId="0" borderId="13" xfId="0" applyNumberFormat="1" applyFont="1" applyBorder="1" applyAlignment="1" applyProtection="1">
      <alignment horizontal="center" vertical="center" shrinkToFit="1"/>
      <protection locked="0"/>
    </xf>
    <xf numFmtId="0" fontId="6" fillId="0" borderId="70" xfId="0" applyFont="1" applyBorder="1" applyProtection="1">
      <alignment vertical="center"/>
      <protection locked="0"/>
    </xf>
    <xf numFmtId="0" fontId="6" fillId="0" borderId="71" xfId="0" applyFont="1" applyBorder="1" applyProtection="1">
      <alignment vertical="center"/>
      <protection locked="0"/>
    </xf>
    <xf numFmtId="0" fontId="6" fillId="0" borderId="72" xfId="0" applyFont="1" applyBorder="1" applyProtection="1">
      <alignment vertical="center"/>
      <protection locked="0"/>
    </xf>
    <xf numFmtId="0" fontId="6" fillId="0" borderId="70" xfId="0" applyFont="1" applyBorder="1" applyAlignment="1" applyProtection="1">
      <alignment vertical="center" shrinkToFit="1"/>
      <protection locked="0"/>
    </xf>
    <xf numFmtId="0" fontId="6" fillId="0" borderId="71" xfId="0" applyFont="1" applyBorder="1" applyAlignment="1" applyProtection="1">
      <alignment vertical="center" shrinkToFit="1"/>
      <protection locked="0"/>
    </xf>
    <xf numFmtId="0" fontId="6" fillId="0" borderId="72" xfId="0" applyFont="1" applyBorder="1" applyAlignment="1" applyProtection="1">
      <alignment vertical="center" shrinkToFit="1"/>
      <protection locked="0"/>
    </xf>
    <xf numFmtId="0" fontId="32" fillId="2" borderId="14" xfId="0" applyFont="1" applyFill="1" applyBorder="1" applyAlignment="1" applyProtection="1">
      <alignment horizontal="center" vertical="center" shrinkToFit="1"/>
      <protection locked="0"/>
    </xf>
    <xf numFmtId="180" fontId="39" fillId="0" borderId="47" xfId="2" applyNumberFormat="1" applyFont="1" applyFill="1" applyBorder="1" applyAlignment="1" applyProtection="1">
      <alignment horizontal="center" vertical="center" shrinkToFit="1"/>
      <protection locked="0"/>
    </xf>
    <xf numFmtId="180" fontId="39" fillId="0" borderId="48" xfId="2" applyNumberFormat="1" applyFont="1" applyFill="1" applyBorder="1" applyAlignment="1" applyProtection="1">
      <alignment horizontal="center" vertical="center" shrinkToFit="1"/>
      <protection locked="0"/>
    </xf>
    <xf numFmtId="180" fontId="39" fillId="0" borderId="49" xfId="2" applyNumberFormat="1" applyFont="1" applyFill="1" applyBorder="1" applyAlignment="1" applyProtection="1">
      <alignment horizontal="center" vertical="center" shrinkToFit="1"/>
      <protection locked="0"/>
    </xf>
    <xf numFmtId="180" fontId="39" fillId="0" borderId="50" xfId="2" applyNumberFormat="1" applyFont="1" applyFill="1" applyBorder="1" applyAlignment="1" applyProtection="1">
      <alignment horizontal="center" vertical="center" shrinkToFit="1"/>
      <protection locked="0"/>
    </xf>
    <xf numFmtId="199" fontId="39" fillId="0" borderId="9" xfId="2" applyNumberFormat="1" applyFont="1" applyFill="1" applyBorder="1" applyAlignment="1" applyProtection="1">
      <alignment horizontal="right" vertical="center" shrinkToFit="1"/>
      <protection locked="0"/>
    </xf>
    <xf numFmtId="199" fontId="39" fillId="0" borderId="6" xfId="2" applyNumberFormat="1" applyFont="1" applyFill="1" applyBorder="1" applyAlignment="1" applyProtection="1">
      <alignment horizontal="right" vertical="center" shrinkToFit="1"/>
      <protection locked="0"/>
    </xf>
    <xf numFmtId="199" fontId="39" fillId="0" borderId="51" xfId="2" applyNumberFormat="1" applyFont="1" applyFill="1" applyBorder="1" applyAlignment="1" applyProtection="1">
      <alignment horizontal="right" vertical="center" shrinkToFit="1"/>
      <protection locked="0"/>
    </xf>
    <xf numFmtId="199" fontId="39" fillId="3" borderId="9" xfId="2" applyNumberFormat="1" applyFont="1" applyFill="1" applyBorder="1" applyAlignment="1" applyProtection="1">
      <alignment horizontal="right" vertical="center" shrinkToFit="1"/>
      <protection locked="0"/>
    </xf>
    <xf numFmtId="199" fontId="39" fillId="3" borderId="10" xfId="2" applyNumberFormat="1" applyFont="1" applyFill="1" applyBorder="1" applyAlignment="1" applyProtection="1">
      <alignment horizontal="right" vertical="center" shrinkToFit="1"/>
      <protection locked="0"/>
    </xf>
    <xf numFmtId="199" fontId="39" fillId="0" borderId="10" xfId="2" applyNumberFormat="1" applyFont="1" applyFill="1" applyBorder="1" applyAlignment="1" applyProtection="1">
      <alignment horizontal="right" vertical="center" shrinkToFit="1"/>
      <protection locked="0"/>
    </xf>
    <xf numFmtId="198" fontId="39" fillId="0" borderId="45" xfId="2" applyNumberFormat="1" applyFont="1" applyFill="1" applyBorder="1" applyAlignment="1" applyProtection="1">
      <alignment horizontal="right" vertical="center" shrinkToFit="1"/>
      <protection locked="0"/>
    </xf>
    <xf numFmtId="198" fontId="39" fillId="0" borderId="25" xfId="2" applyNumberFormat="1" applyFont="1" applyFill="1" applyBorder="1" applyAlignment="1" applyProtection="1">
      <alignment horizontal="right" vertical="center" shrinkToFit="1"/>
      <protection locked="0"/>
    </xf>
    <xf numFmtId="197" fontId="39" fillId="0" borderId="12" xfId="2" applyNumberFormat="1" applyFont="1" applyFill="1" applyBorder="1" applyAlignment="1" applyProtection="1">
      <alignment horizontal="right" vertical="center" shrinkToFit="1"/>
      <protection locked="0"/>
    </xf>
    <xf numFmtId="197" fontId="39" fillId="0" borderId="13" xfId="2" applyNumberFormat="1" applyFont="1" applyFill="1" applyBorder="1" applyAlignment="1" applyProtection="1">
      <alignment horizontal="right" vertical="center" shrinkToFit="1"/>
      <protection locked="0"/>
    </xf>
    <xf numFmtId="0" fontId="38" fillId="2" borderId="69"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32" fillId="2" borderId="70" xfId="0" applyFont="1" applyFill="1" applyBorder="1" applyAlignment="1" applyProtection="1">
      <alignment horizontal="center" vertical="center" shrinkToFit="1"/>
      <protection locked="0"/>
    </xf>
    <xf numFmtId="0" fontId="32" fillId="2" borderId="72"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180" fontId="39" fillId="0" borderId="11" xfId="2" applyNumberFormat="1" applyFont="1" applyFill="1" applyBorder="1" applyAlignment="1" applyProtection="1">
      <alignment horizontal="right" vertical="center" shrinkToFit="1"/>
    </xf>
    <xf numFmtId="180" fontId="39" fillId="0" borderId="8" xfId="2" applyNumberFormat="1" applyFont="1" applyFill="1" applyBorder="1" applyAlignment="1" applyProtection="1">
      <alignment horizontal="right" vertical="center" shrinkToFit="1"/>
    </xf>
    <xf numFmtId="180" fontId="39" fillId="0" borderId="5" xfId="2" applyNumberFormat="1" applyFont="1" applyFill="1" applyBorder="1" applyAlignment="1" applyProtection="1">
      <alignment horizontal="right" vertical="center" shrinkToFit="1"/>
    </xf>
    <xf numFmtId="180" fontId="39" fillId="0" borderId="13" xfId="2" applyNumberFormat="1" applyFont="1" applyFill="1" applyBorder="1" applyAlignment="1" applyProtection="1">
      <alignment horizontal="right" vertical="center" shrinkToFit="1"/>
    </xf>
    <xf numFmtId="199" fontId="39" fillId="0" borderId="9" xfId="2" applyNumberFormat="1" applyFont="1" applyFill="1" applyBorder="1" applyAlignment="1" applyProtection="1">
      <alignment horizontal="right" vertical="center" shrinkToFit="1"/>
    </xf>
    <xf numFmtId="199" fontId="39" fillId="0" borderId="75" xfId="2" applyNumberFormat="1" applyFont="1" applyFill="1" applyBorder="1" applyAlignment="1" applyProtection="1">
      <alignment horizontal="right" vertical="center" shrinkToFit="1"/>
    </xf>
    <xf numFmtId="176" fontId="5" fillId="0" borderId="9"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2" xfId="2" applyNumberFormat="1" applyFont="1" applyFill="1" applyBorder="1" applyAlignment="1" applyProtection="1">
      <alignment horizontal="center" vertical="center" shrinkToFit="1"/>
      <protection locked="0"/>
    </xf>
    <xf numFmtId="211" fontId="39" fillId="11" borderId="13" xfId="2" applyNumberFormat="1" applyFont="1" applyFill="1" applyBorder="1" applyAlignment="1" applyProtection="1">
      <alignment horizontal="right" vertical="center" shrinkToFit="1"/>
      <protection locked="0"/>
    </xf>
    <xf numFmtId="181" fontId="39" fillId="0" borderId="35" xfId="0" applyNumberFormat="1" applyFont="1" applyBorder="1" applyAlignment="1" applyProtection="1">
      <alignment horizontal="right" vertical="center" shrinkToFit="1"/>
      <protection locked="0"/>
    </xf>
    <xf numFmtId="181" fontId="39" fillId="0" borderId="34" xfId="0" applyNumberFormat="1" applyFont="1" applyBorder="1" applyAlignment="1" applyProtection="1">
      <alignment horizontal="right" vertical="center" shrinkToFit="1"/>
      <protection locked="0"/>
    </xf>
    <xf numFmtId="205" fontId="39" fillId="0" borderId="9" xfId="2" applyNumberFormat="1" applyFont="1" applyFill="1" applyBorder="1" applyAlignment="1" applyProtection="1">
      <alignment horizontal="right" vertical="center" wrapText="1" shrinkToFit="1"/>
    </xf>
    <xf numFmtId="205" fontId="39" fillId="0" borderId="6" xfId="2" applyNumberFormat="1" applyFont="1" applyFill="1" applyBorder="1" applyAlignment="1" applyProtection="1">
      <alignment horizontal="right" vertical="center" wrapText="1" shrinkToFit="1"/>
    </xf>
    <xf numFmtId="197" fontId="39" fillId="3" borderId="3" xfId="2" applyNumberFormat="1" applyFont="1" applyFill="1" applyBorder="1" applyAlignment="1" applyProtection="1">
      <alignment horizontal="right" vertical="center" wrapText="1"/>
      <protection locked="0"/>
    </xf>
    <xf numFmtId="0" fontId="5" fillId="0" borderId="70" xfId="0" applyFont="1" applyBorder="1" applyAlignment="1" applyProtection="1">
      <alignment vertical="center" wrapText="1"/>
      <protection locked="0"/>
    </xf>
    <xf numFmtId="0" fontId="5" fillId="0" borderId="71" xfId="0" applyFont="1" applyBorder="1" applyProtection="1">
      <alignment vertical="center"/>
      <protection locked="0"/>
    </xf>
    <xf numFmtId="0" fontId="5" fillId="0" borderId="72" xfId="0" applyFont="1" applyBorder="1" applyProtection="1">
      <alignment vertical="center"/>
      <protection locked="0"/>
    </xf>
    <xf numFmtId="199" fontId="39" fillId="3" borderId="76" xfId="2" applyNumberFormat="1" applyFont="1" applyFill="1" applyBorder="1" applyAlignment="1" applyProtection="1">
      <alignment horizontal="right" vertical="center" shrinkToFit="1"/>
      <protection locked="0"/>
    </xf>
    <xf numFmtId="200" fontId="39" fillId="6" borderId="76" xfId="0" applyNumberFormat="1" applyFont="1" applyFill="1" applyBorder="1" applyAlignment="1">
      <alignment vertical="center" shrinkToFit="1"/>
    </xf>
    <xf numFmtId="200" fontId="39" fillId="6" borderId="9" xfId="0" applyNumberFormat="1" applyFont="1" applyFill="1" applyBorder="1" applyAlignment="1">
      <alignment vertical="center" shrinkToFit="1"/>
    </xf>
    <xf numFmtId="200" fontId="39" fillId="6" borderId="6" xfId="0" applyNumberFormat="1" applyFont="1" applyFill="1" applyBorder="1" applyAlignment="1">
      <alignment vertical="center" shrinkToFit="1"/>
    </xf>
    <xf numFmtId="200" fontId="39" fillId="6" borderId="75" xfId="0" applyNumberFormat="1" applyFont="1" applyFill="1" applyBorder="1" applyAlignment="1">
      <alignment vertical="center" shrinkToFit="1"/>
    </xf>
    <xf numFmtId="0" fontId="36" fillId="7" borderId="70" xfId="0" applyFont="1" applyFill="1" applyBorder="1" applyAlignment="1" applyProtection="1">
      <alignment horizontal="center" vertical="center" wrapText="1"/>
      <protection locked="0"/>
    </xf>
    <xf numFmtId="0" fontId="36" fillId="7" borderId="71" xfId="0" applyFont="1" applyFill="1" applyBorder="1" applyAlignment="1" applyProtection="1">
      <alignment horizontal="center" vertical="center" wrapText="1"/>
      <protection locked="0"/>
    </xf>
    <xf numFmtId="0" fontId="36" fillId="7" borderId="72" xfId="0" applyFont="1" applyFill="1" applyBorder="1" applyAlignment="1" applyProtection="1">
      <alignment horizontal="center" vertical="center" wrapText="1"/>
      <protection locked="0"/>
    </xf>
    <xf numFmtId="0" fontId="18" fillId="0" borderId="11"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11"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0" fontId="5" fillId="0" borderId="72" xfId="0" applyFont="1" applyBorder="1" applyAlignment="1" applyProtection="1">
      <alignment horizontal="left" vertical="center" wrapText="1"/>
      <protection locked="0"/>
    </xf>
    <xf numFmtId="0" fontId="5" fillId="2" borderId="7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199" fontId="39" fillId="3" borderId="76" xfId="2" applyNumberFormat="1" applyFont="1" applyFill="1" applyBorder="1" applyAlignment="1" applyProtection="1">
      <alignment horizontal="right" vertical="center" wrapText="1"/>
      <protection locked="0"/>
    </xf>
    <xf numFmtId="200" fontId="39" fillId="6" borderId="76" xfId="0" applyNumberFormat="1" applyFont="1" applyFill="1" applyBorder="1" applyAlignment="1">
      <alignment vertical="center" wrapText="1" shrinkToFit="1"/>
    </xf>
    <xf numFmtId="197" fontId="39" fillId="6" borderId="5" xfId="2" applyNumberFormat="1" applyFont="1" applyFill="1" applyBorder="1" applyAlignment="1" applyProtection="1">
      <alignment horizontal="right" vertical="center" shrinkToFit="1"/>
    </xf>
    <xf numFmtId="197" fontId="39" fillId="6" borderId="12"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05" fontId="39" fillId="0" borderId="9" xfId="2" applyNumberFormat="1" applyFont="1" applyFill="1" applyBorder="1" applyAlignment="1" applyProtection="1">
      <alignment horizontal="right" vertical="center" shrinkToFit="1"/>
    </xf>
    <xf numFmtId="205" fontId="39" fillId="0" borderId="6" xfId="2" applyNumberFormat="1" applyFont="1" applyFill="1" applyBorder="1" applyAlignment="1" applyProtection="1">
      <alignment horizontal="right" vertical="center" shrinkToFit="1"/>
    </xf>
    <xf numFmtId="181" fontId="39" fillId="6" borderId="3" xfId="0" applyNumberFormat="1" applyFont="1" applyFill="1" applyBorder="1" applyAlignment="1">
      <alignment vertical="center" wrapText="1" shrinkToFit="1"/>
    </xf>
    <xf numFmtId="197" fontId="39" fillId="3" borderId="5" xfId="2" applyNumberFormat="1" applyFont="1" applyFill="1" applyBorder="1" applyAlignment="1" applyProtection="1">
      <alignment horizontal="right" vertical="center" wrapText="1"/>
      <protection locked="0"/>
    </xf>
    <xf numFmtId="197" fontId="39" fillId="3" borderId="12" xfId="2" applyNumberFormat="1" applyFont="1" applyFill="1" applyBorder="1" applyAlignment="1" applyProtection="1">
      <alignment horizontal="right" vertical="center" wrapText="1"/>
      <protection locked="0"/>
    </xf>
    <xf numFmtId="197" fontId="39" fillId="3" borderId="13" xfId="2" applyNumberFormat="1" applyFont="1" applyFill="1" applyBorder="1" applyAlignment="1" applyProtection="1">
      <alignment horizontal="right" vertical="center" wrapText="1"/>
      <protection locked="0"/>
    </xf>
    <xf numFmtId="0" fontId="34" fillId="0" borderId="70" xfId="0" applyFont="1" applyBorder="1" applyAlignment="1">
      <alignment horizontal="left" vertical="center"/>
    </xf>
    <xf numFmtId="0" fontId="34" fillId="0" borderId="71" xfId="0" applyFont="1" applyBorder="1" applyAlignment="1">
      <alignment horizontal="left" vertical="center"/>
    </xf>
    <xf numFmtId="0" fontId="34" fillId="0" borderId="72" xfId="0" applyFont="1" applyBorder="1" applyAlignment="1">
      <alignment horizontal="left" vertical="center"/>
    </xf>
    <xf numFmtId="0" fontId="6" fillId="0" borderId="0" xfId="0" applyFont="1" applyAlignment="1" applyProtection="1">
      <alignment horizontal="center" vertical="center"/>
      <protection locked="0"/>
    </xf>
    <xf numFmtId="202" fontId="5" fillId="11" borderId="70" xfId="0" applyNumberFormat="1" applyFont="1" applyFill="1" applyBorder="1" applyAlignment="1" applyProtection="1">
      <alignment horizontal="left" vertical="center" wrapText="1"/>
      <protection locked="0"/>
    </xf>
    <xf numFmtId="202" fontId="5" fillId="11" borderId="71" xfId="0" applyNumberFormat="1" applyFont="1" applyFill="1" applyBorder="1" applyAlignment="1" applyProtection="1">
      <alignment horizontal="left" vertical="center" wrapText="1"/>
      <protection locked="0"/>
    </xf>
    <xf numFmtId="202" fontId="5" fillId="11" borderId="70" xfId="0" applyNumberFormat="1" applyFont="1" applyFill="1" applyBorder="1" applyAlignment="1" applyProtection="1">
      <alignment horizontal="right" vertical="center"/>
      <protection locked="0"/>
    </xf>
    <xf numFmtId="202" fontId="5" fillId="11" borderId="71" xfId="0" applyNumberFormat="1" applyFont="1" applyFill="1" applyBorder="1" applyAlignment="1" applyProtection="1">
      <alignment horizontal="right" vertical="center"/>
      <protection locked="0"/>
    </xf>
    <xf numFmtId="197" fontId="39" fillId="3" borderId="70" xfId="2" applyNumberFormat="1" applyFont="1" applyFill="1" applyBorder="1" applyAlignment="1" applyProtection="1">
      <alignment horizontal="right" vertical="center" wrapText="1"/>
      <protection locked="0"/>
    </xf>
    <xf numFmtId="197" fontId="39" fillId="3" borderId="71" xfId="2" applyNumberFormat="1" applyFont="1" applyFill="1" applyBorder="1" applyAlignment="1" applyProtection="1">
      <alignment horizontal="right" vertical="center" wrapText="1"/>
      <protection locked="0"/>
    </xf>
    <xf numFmtId="197" fontId="39" fillId="3" borderId="72" xfId="2" applyNumberFormat="1" applyFont="1" applyFill="1" applyBorder="1" applyAlignment="1" applyProtection="1">
      <alignment horizontal="right" vertical="center" wrapText="1"/>
      <protection locked="0"/>
    </xf>
    <xf numFmtId="0" fontId="5" fillId="2" borderId="9" xfId="0" applyFont="1" applyFill="1" applyBorder="1" applyAlignment="1" applyProtection="1">
      <alignment horizontal="center" vertical="center" wrapText="1"/>
      <protection locked="0"/>
    </xf>
    <xf numFmtId="0" fontId="5" fillId="2" borderId="75"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13" borderId="70" xfId="0" applyFont="1" applyFill="1" applyBorder="1" applyAlignment="1" applyProtection="1">
      <alignment vertical="center" wrapText="1"/>
      <protection locked="0"/>
    </xf>
    <xf numFmtId="0" fontId="5" fillId="13" borderId="71" xfId="0" applyFont="1" applyFill="1" applyBorder="1" applyAlignment="1" applyProtection="1">
      <alignment vertical="center" wrapText="1"/>
      <protection locked="0"/>
    </xf>
    <xf numFmtId="0" fontId="5" fillId="11" borderId="70" xfId="0" applyFont="1" applyFill="1" applyBorder="1" applyAlignment="1" applyProtection="1">
      <alignment vertical="center" wrapText="1"/>
      <protection locked="0"/>
    </xf>
    <xf numFmtId="0" fontId="5" fillId="11" borderId="71" xfId="0" applyFont="1" applyFill="1" applyBorder="1" applyAlignment="1" applyProtection="1">
      <alignment vertical="center" wrapText="1"/>
      <protection locked="0"/>
    </xf>
    <xf numFmtId="0" fontId="5" fillId="11" borderId="72" xfId="0" applyFont="1" applyFill="1" applyBorder="1" applyAlignment="1" applyProtection="1">
      <alignment vertical="center" wrapText="1"/>
      <protection locked="0"/>
    </xf>
    <xf numFmtId="0" fontId="5" fillId="0" borderId="9" xfId="0" applyFont="1" applyBorder="1" applyAlignment="1" applyProtection="1">
      <alignment horizontal="center" vertical="center" textRotation="255"/>
      <protection locked="0"/>
    </xf>
    <xf numFmtId="0" fontId="5" fillId="0" borderId="75" xfId="0" applyFont="1" applyBorder="1" applyAlignment="1" applyProtection="1">
      <alignment horizontal="center" vertical="center" textRotation="255"/>
      <protection locked="0"/>
    </xf>
    <xf numFmtId="0" fontId="5" fillId="0" borderId="11"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5" fillId="0" borderId="71" xfId="0" applyFont="1" applyBorder="1" applyAlignment="1" applyProtection="1">
      <alignment vertical="center" wrapText="1"/>
      <protection locked="0"/>
    </xf>
    <xf numFmtId="0" fontId="5" fillId="0" borderId="72" xfId="0" applyFont="1" applyBorder="1" applyAlignment="1" applyProtection="1">
      <alignment vertical="center" wrapText="1"/>
      <protection locked="0"/>
    </xf>
    <xf numFmtId="0" fontId="5" fillId="2" borderId="69" xfId="0" applyFont="1" applyFill="1" applyBorder="1" applyAlignment="1" applyProtection="1">
      <alignment horizontal="center" vertical="center"/>
      <protection locked="0"/>
    </xf>
    <xf numFmtId="0" fontId="13" fillId="11" borderId="5"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3" xfId="0" applyFont="1" applyFill="1" applyBorder="1" applyAlignment="1" applyProtection="1">
      <alignment horizontal="left" vertical="center" wrapText="1"/>
      <protection locked="0"/>
    </xf>
    <xf numFmtId="0" fontId="5" fillId="10" borderId="71" xfId="0" applyFont="1" applyFill="1" applyBorder="1" applyAlignment="1" applyProtection="1">
      <alignment horizontal="center" vertical="center"/>
      <protection locked="0"/>
    </xf>
    <xf numFmtId="0" fontId="13" fillId="11" borderId="70" xfId="0" applyFont="1" applyFill="1" applyBorder="1" applyAlignment="1" applyProtection="1">
      <alignment horizontal="left" vertical="center" wrapText="1"/>
      <protection locked="0"/>
    </xf>
    <xf numFmtId="0" fontId="13" fillId="11" borderId="71" xfId="0" applyFont="1" applyFill="1" applyBorder="1" applyAlignment="1" applyProtection="1">
      <alignment horizontal="left" vertical="center" wrapText="1"/>
      <protection locked="0"/>
    </xf>
    <xf numFmtId="0" fontId="13" fillId="11" borderId="72"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200" fontId="39" fillId="6" borderId="7" xfId="0" applyNumberFormat="1" applyFont="1" applyFill="1" applyBorder="1" applyAlignment="1">
      <alignment vertical="center" wrapText="1" shrinkToFit="1"/>
    </xf>
    <xf numFmtId="187" fontId="39" fillId="0" borderId="5" xfId="2" applyNumberFormat="1" applyFont="1" applyFill="1" applyBorder="1" applyAlignment="1" applyProtection="1">
      <alignment horizontal="right" vertical="center" shrinkToFit="1"/>
    </xf>
    <xf numFmtId="187" fontId="39" fillId="0" borderId="12" xfId="2" applyNumberFormat="1" applyFont="1" applyFill="1" applyBorder="1" applyAlignment="1" applyProtection="1">
      <alignment horizontal="right" vertical="center" shrinkToFit="1"/>
    </xf>
    <xf numFmtId="199" fontId="39" fillId="3" borderId="42" xfId="2" applyNumberFormat="1" applyFont="1" applyFill="1" applyBorder="1" applyAlignment="1" applyProtection="1">
      <alignment horizontal="right" vertical="center" wrapText="1"/>
      <protection locked="0"/>
    </xf>
    <xf numFmtId="181" fontId="39" fillId="6" borderId="5" xfId="0" applyNumberFormat="1" applyFont="1" applyFill="1" applyBorder="1" applyAlignment="1">
      <alignment vertical="center" wrapText="1" shrinkToFit="1"/>
    </xf>
    <xf numFmtId="181" fontId="39" fillId="6" borderId="12" xfId="0" applyNumberFormat="1" applyFont="1" applyFill="1" applyBorder="1" applyAlignment="1">
      <alignment vertical="center" wrapText="1" shrinkToFit="1"/>
    </xf>
    <xf numFmtId="181" fontId="39" fillId="6" borderId="13" xfId="0" applyNumberFormat="1" applyFont="1" applyFill="1" applyBorder="1" applyAlignment="1">
      <alignment vertical="center" wrapText="1" shrinkToFit="1"/>
    </xf>
    <xf numFmtId="190" fontId="37" fillId="0" borderId="77" xfId="2" applyNumberFormat="1" applyFont="1" applyFill="1" applyBorder="1" applyAlignment="1" applyProtection="1">
      <alignment horizontal="left" vertical="center"/>
    </xf>
    <xf numFmtId="190" fontId="37" fillId="0" borderId="78" xfId="2" applyNumberFormat="1" applyFont="1" applyFill="1" applyBorder="1" applyAlignment="1" applyProtection="1">
      <alignment horizontal="left" vertical="center"/>
    </xf>
    <xf numFmtId="190" fontId="37" fillId="0" borderId="79" xfId="2" applyNumberFormat="1" applyFont="1" applyFill="1" applyBorder="1" applyAlignment="1" applyProtection="1">
      <alignment horizontal="left" vertical="center"/>
    </xf>
    <xf numFmtId="190" fontId="37" fillId="0" borderId="49" xfId="2" applyNumberFormat="1" applyFont="1" applyFill="1" applyBorder="1" applyAlignment="1" applyProtection="1">
      <alignment horizontal="left" vertical="center"/>
    </xf>
    <xf numFmtId="190" fontId="37" fillId="0" borderId="54" xfId="2" applyNumberFormat="1" applyFont="1" applyFill="1" applyBorder="1" applyAlignment="1" applyProtection="1">
      <alignment horizontal="left" vertical="center"/>
    </xf>
    <xf numFmtId="190" fontId="37" fillId="0" borderId="50" xfId="2" applyNumberFormat="1" applyFont="1" applyFill="1" applyBorder="1" applyAlignment="1" applyProtection="1">
      <alignment horizontal="left" vertical="center"/>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11" borderId="70" xfId="0" applyFont="1" applyFill="1" applyBorder="1" applyAlignment="1" applyProtection="1">
      <alignment horizontal="center" vertical="center" wrapText="1"/>
      <protection locked="0"/>
    </xf>
    <xf numFmtId="0" fontId="5" fillId="11" borderId="7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199" fontId="39" fillId="6" borderId="11" xfId="2" applyNumberFormat="1" applyFont="1" applyFill="1" applyBorder="1" applyAlignment="1" applyProtection="1">
      <alignment horizontal="right" vertical="center" indent="1" shrinkToFit="1"/>
    </xf>
    <xf numFmtId="199" fontId="39" fillId="6" borderId="0" xfId="2" applyNumberFormat="1" applyFont="1" applyFill="1" applyBorder="1" applyAlignment="1" applyProtection="1">
      <alignment horizontal="right" vertical="center" indent="1" shrinkToFit="1"/>
    </xf>
    <xf numFmtId="199" fontId="39" fillId="6" borderId="8" xfId="2" applyNumberFormat="1" applyFont="1" applyFill="1" applyBorder="1" applyAlignment="1" applyProtection="1">
      <alignment horizontal="right" vertical="center" indent="1" shrinkToFit="1"/>
    </xf>
    <xf numFmtId="200" fontId="39" fillId="6" borderId="0" xfId="2" applyNumberFormat="1" applyFont="1" applyFill="1" applyBorder="1" applyAlignment="1" applyProtection="1">
      <alignment horizontal="right" vertical="center" shrinkToFit="1"/>
    </xf>
    <xf numFmtId="200" fontId="39" fillId="6" borderId="8" xfId="2" applyNumberFormat="1" applyFont="1" applyFill="1" applyBorder="1" applyAlignment="1" applyProtection="1">
      <alignment horizontal="right" vertical="center" shrinkToFit="1"/>
    </xf>
    <xf numFmtId="190" fontId="41" fillId="0" borderId="77" xfId="2" applyNumberFormat="1" applyFont="1" applyFill="1" applyBorder="1" applyAlignment="1" applyProtection="1">
      <alignment horizontal="left" vertical="center" shrinkToFit="1"/>
      <protection locked="0"/>
    </xf>
    <xf numFmtId="190" fontId="41" fillId="0" borderId="78" xfId="2" applyNumberFormat="1" applyFont="1" applyFill="1" applyBorder="1" applyAlignment="1" applyProtection="1">
      <alignment horizontal="left" vertical="center" shrinkToFit="1"/>
      <protection locked="0"/>
    </xf>
    <xf numFmtId="190" fontId="41" fillId="0" borderId="79" xfId="2" applyNumberFormat="1" applyFont="1" applyFill="1" applyBorder="1" applyAlignment="1" applyProtection="1">
      <alignment horizontal="left" vertical="center" shrinkToFit="1"/>
      <protection locked="0"/>
    </xf>
    <xf numFmtId="190" fontId="41" fillId="0" borderId="49" xfId="2" applyNumberFormat="1" applyFont="1" applyFill="1" applyBorder="1" applyAlignment="1" applyProtection="1">
      <alignment horizontal="left" vertical="center" shrinkToFit="1"/>
      <protection locked="0"/>
    </xf>
    <xf numFmtId="190" fontId="41" fillId="0" borderId="54" xfId="2" applyNumberFormat="1" applyFont="1" applyFill="1" applyBorder="1" applyAlignment="1" applyProtection="1">
      <alignment horizontal="left" vertical="center" shrinkToFit="1"/>
      <protection locked="0"/>
    </xf>
    <xf numFmtId="190" fontId="41" fillId="0" borderId="50" xfId="2" applyNumberFormat="1" applyFont="1" applyFill="1" applyBorder="1" applyAlignment="1" applyProtection="1">
      <alignment horizontal="left" vertical="center" shrinkToFit="1"/>
      <protection locked="0"/>
    </xf>
    <xf numFmtId="199" fontId="39" fillId="6" borderId="11" xfId="2" applyNumberFormat="1" applyFont="1" applyFill="1" applyBorder="1" applyAlignment="1" applyProtection="1">
      <alignment horizontal="right" vertical="center" shrinkToFit="1"/>
    </xf>
    <xf numFmtId="199" fontId="39" fillId="6" borderId="0" xfId="2" applyNumberFormat="1" applyFont="1" applyFill="1" applyBorder="1" applyAlignment="1" applyProtection="1">
      <alignment horizontal="right" vertical="center" shrinkToFit="1"/>
    </xf>
    <xf numFmtId="0" fontId="5" fillId="10" borderId="70" xfId="0" applyFont="1" applyFill="1" applyBorder="1" applyAlignment="1" applyProtection="1">
      <alignment horizontal="center" vertical="center" wrapText="1"/>
      <protection locked="0"/>
    </xf>
    <xf numFmtId="0" fontId="5" fillId="10" borderId="71"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1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5" fillId="2" borderId="69" xfId="0" applyFont="1" applyFill="1" applyBorder="1" applyAlignment="1" applyProtection="1">
      <alignment horizontal="center" vertical="center" shrinkToFit="1"/>
      <protection locked="0"/>
    </xf>
    <xf numFmtId="199" fontId="39" fillId="3" borderId="2" xfId="2" applyNumberFormat="1" applyFont="1" applyFill="1" applyBorder="1" applyAlignment="1" applyProtection="1">
      <alignment horizontal="right" vertical="center" shrinkToFit="1"/>
      <protection locked="0"/>
    </xf>
    <xf numFmtId="0" fontId="5" fillId="2" borderId="76" xfId="0" applyFont="1" applyFill="1" applyBorder="1" applyAlignment="1" applyProtection="1">
      <alignment horizontal="center" vertical="center" textRotation="255"/>
      <protection locked="0"/>
    </xf>
    <xf numFmtId="0" fontId="5" fillId="2" borderId="7"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181" fontId="39" fillId="6" borderId="5" xfId="0" applyNumberFormat="1" applyFont="1" applyFill="1" applyBorder="1" applyAlignment="1">
      <alignment vertical="center" shrinkToFit="1"/>
    </xf>
    <xf numFmtId="181" fontId="39" fillId="6" borderId="12" xfId="0" applyNumberFormat="1" applyFont="1" applyFill="1" applyBorder="1" applyAlignment="1">
      <alignment vertical="center" shrinkToFit="1"/>
    </xf>
    <xf numFmtId="181" fontId="39" fillId="6" borderId="13" xfId="0" applyNumberFormat="1" applyFont="1" applyFill="1" applyBorder="1" applyAlignment="1">
      <alignment vertical="center" shrinkToFit="1"/>
    </xf>
    <xf numFmtId="197" fontId="39" fillId="3" borderId="5" xfId="2" applyNumberFormat="1" applyFont="1" applyFill="1" applyBorder="1" applyAlignment="1" applyProtection="1">
      <alignment horizontal="right" vertical="center" shrinkToFit="1"/>
      <protection locked="0"/>
    </xf>
    <xf numFmtId="0" fontId="7" fillId="0" borderId="11" xfId="0" applyFont="1" applyBorder="1" applyAlignment="1" applyProtection="1">
      <alignment horizontal="right" vertical="center" wrapText="1"/>
      <protection locked="0"/>
    </xf>
    <xf numFmtId="0" fontId="7" fillId="0" borderId="0" xfId="0" applyFont="1" applyAlignment="1" applyProtection="1">
      <alignment horizontal="right" vertical="center" wrapText="1"/>
      <protection locked="0"/>
    </xf>
    <xf numFmtId="0" fontId="7" fillId="0" borderId="8"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18" fillId="0" borderId="0" xfId="0" applyFont="1" applyAlignment="1" applyProtection="1">
      <alignment vertical="top" wrapText="1"/>
      <protection locked="0"/>
    </xf>
    <xf numFmtId="0" fontId="15" fillId="0" borderId="0" xfId="0" applyFont="1" applyAlignment="1" applyProtection="1">
      <alignment horizontal="left" vertical="center"/>
      <protection locked="0"/>
    </xf>
    <xf numFmtId="0" fontId="5" fillId="2" borderId="9"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181" fontId="39" fillId="6" borderId="3" xfId="0" applyNumberFormat="1" applyFont="1" applyFill="1" applyBorder="1" applyAlignment="1">
      <alignment vertical="center" shrinkToFit="1"/>
    </xf>
    <xf numFmtId="0" fontId="5" fillId="2" borderId="9" xfId="0" applyFont="1" applyFill="1" applyBorder="1" applyAlignment="1" applyProtection="1">
      <alignment vertical="center" wrapText="1"/>
      <protection locked="0"/>
    </xf>
    <xf numFmtId="0" fontId="5" fillId="2" borderId="75"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18" fillId="0" borderId="11" xfId="0" applyFont="1" applyBorder="1" applyAlignment="1" applyProtection="1">
      <alignment horizontal="left" vertical="center" wrapText="1"/>
      <protection locked="0"/>
    </xf>
    <xf numFmtId="0" fontId="18" fillId="3" borderId="15" xfId="0" applyFont="1" applyFill="1" applyBorder="1" applyAlignment="1" applyProtection="1">
      <alignment vertical="center" wrapText="1"/>
      <protection locked="0"/>
    </xf>
    <xf numFmtId="0" fontId="18" fillId="3" borderId="14" xfId="0" applyFont="1" applyFill="1" applyBorder="1" applyAlignment="1" applyProtection="1">
      <alignment vertical="center" wrapText="1"/>
      <protection locked="0"/>
    </xf>
    <xf numFmtId="0" fontId="18" fillId="3" borderId="4" xfId="0" applyFont="1" applyFill="1" applyBorder="1" applyAlignment="1" applyProtection="1">
      <alignment vertical="center" wrapText="1"/>
      <protection locked="0"/>
    </xf>
    <xf numFmtId="190" fontId="41" fillId="0" borderId="77" xfId="2" applyNumberFormat="1" applyFont="1" applyFill="1" applyBorder="1" applyAlignment="1" applyProtection="1">
      <alignment horizontal="left" vertical="center"/>
      <protection locked="0"/>
    </xf>
    <xf numFmtId="190" fontId="41" fillId="0" borderId="78" xfId="2" applyNumberFormat="1" applyFont="1" applyFill="1" applyBorder="1" applyAlignment="1" applyProtection="1">
      <alignment horizontal="left" vertical="center"/>
      <protection locked="0"/>
    </xf>
    <xf numFmtId="190" fontId="41" fillId="0" borderId="79" xfId="2" applyNumberFormat="1" applyFont="1" applyFill="1" applyBorder="1" applyAlignment="1" applyProtection="1">
      <alignment horizontal="left" vertical="center"/>
      <protection locked="0"/>
    </xf>
    <xf numFmtId="190" fontId="41" fillId="0" borderId="49" xfId="2" applyNumberFormat="1" applyFont="1" applyFill="1" applyBorder="1" applyAlignment="1" applyProtection="1">
      <alignment horizontal="left" vertical="center"/>
      <protection locked="0"/>
    </xf>
    <xf numFmtId="190" fontId="41" fillId="0" borderId="54" xfId="2" applyNumberFormat="1" applyFont="1" applyFill="1" applyBorder="1" applyAlignment="1" applyProtection="1">
      <alignment horizontal="left" vertical="center"/>
      <protection locked="0"/>
    </xf>
    <xf numFmtId="190" fontId="41" fillId="0" borderId="50" xfId="2" applyNumberFormat="1" applyFont="1" applyFill="1" applyBorder="1" applyAlignment="1" applyProtection="1">
      <alignment horizontal="left" vertical="center"/>
      <protection locked="0"/>
    </xf>
    <xf numFmtId="198" fontId="39" fillId="3" borderId="3" xfId="2" applyNumberFormat="1" applyFont="1" applyFill="1" applyBorder="1" applyAlignment="1" applyProtection="1">
      <alignment horizontal="right" vertical="center" shrinkToFit="1"/>
      <protection locked="0"/>
    </xf>
    <xf numFmtId="197" fontId="39" fillId="3" borderId="3" xfId="2" applyNumberFormat="1" applyFont="1" applyFill="1" applyBorder="1" applyAlignment="1" applyProtection="1">
      <alignment horizontal="right" vertical="center" shrinkToFit="1"/>
      <protection locked="0"/>
    </xf>
    <xf numFmtId="200" fontId="39" fillId="6" borderId="2" xfId="0" applyNumberFormat="1" applyFont="1" applyFill="1" applyBorder="1" applyAlignment="1">
      <alignment vertical="center" shrinkToFit="1"/>
    </xf>
    <xf numFmtId="3" fontId="39" fillId="0" borderId="5" xfId="2" applyNumberFormat="1" applyFont="1" applyFill="1" applyBorder="1" applyAlignment="1" applyProtection="1">
      <alignment horizontal="right" vertical="center" shrinkToFit="1"/>
    </xf>
    <xf numFmtId="3" fontId="39" fillId="0" borderId="12" xfId="2" applyNumberFormat="1" applyFont="1" applyFill="1" applyBorder="1" applyAlignment="1" applyProtection="1">
      <alignment horizontal="right" vertical="center" shrinkToFit="1"/>
    </xf>
    <xf numFmtId="0" fontId="39" fillId="0" borderId="5" xfId="2" applyNumberFormat="1" applyFont="1" applyFill="1" applyBorder="1" applyAlignment="1" applyProtection="1">
      <alignment horizontal="right" vertical="center" shrinkToFit="1"/>
    </xf>
    <xf numFmtId="0" fontId="39" fillId="0" borderId="12" xfId="2" applyNumberFormat="1" applyFont="1" applyFill="1" applyBorder="1" applyAlignment="1" applyProtection="1">
      <alignment horizontal="right" vertical="center" shrinkToFit="1"/>
    </xf>
    <xf numFmtId="199" fontId="10" fillId="3" borderId="2" xfId="2" applyNumberFormat="1" applyFont="1" applyFill="1" applyBorder="1" applyAlignment="1" applyProtection="1">
      <alignment horizontal="right" vertical="center" shrinkToFit="1"/>
      <protection locked="0"/>
    </xf>
    <xf numFmtId="197" fontId="39" fillId="6" borderId="3" xfId="2" applyNumberFormat="1" applyFont="1" applyFill="1" applyBorder="1" applyAlignment="1" applyProtection="1">
      <alignment horizontal="right" vertical="center" shrinkToFit="1"/>
    </xf>
    <xf numFmtId="0" fontId="5" fillId="2" borderId="9" xfId="0" applyFont="1" applyFill="1" applyBorder="1" applyAlignment="1" applyProtection="1">
      <alignment horizontal="center" vertical="center" textRotation="255" wrapText="1"/>
      <protection locked="0"/>
    </xf>
    <xf numFmtId="0" fontId="5" fillId="2" borderId="75" xfId="0" applyFont="1" applyFill="1" applyBorder="1" applyAlignment="1" applyProtection="1">
      <alignment horizontal="center" vertical="center" textRotation="255" wrapText="1"/>
      <protection locked="0"/>
    </xf>
    <xf numFmtId="0" fontId="5" fillId="2" borderId="11" xfId="0" applyFont="1" applyFill="1" applyBorder="1" applyAlignment="1" applyProtection="1">
      <alignment horizontal="center" vertical="center" textRotation="255" wrapText="1"/>
      <protection locked="0"/>
    </xf>
    <xf numFmtId="0" fontId="5" fillId="2" borderId="8" xfId="0" applyFont="1" applyFill="1" applyBorder="1" applyAlignment="1" applyProtection="1">
      <alignment horizontal="center" vertical="center" textRotation="255" wrapText="1"/>
      <protection locked="0"/>
    </xf>
    <xf numFmtId="197" fontId="39" fillId="6" borderId="3" xfId="2" applyNumberFormat="1" applyFont="1" applyFill="1" applyBorder="1" applyAlignment="1" applyProtection="1">
      <alignment horizontal="right" vertical="center" wrapText="1"/>
    </xf>
    <xf numFmtId="197" fontId="39" fillId="6" borderId="5" xfId="2" applyNumberFormat="1" applyFont="1" applyFill="1" applyBorder="1" applyAlignment="1" applyProtection="1">
      <alignment horizontal="right" vertical="center" wrapText="1"/>
    </xf>
    <xf numFmtId="181" fontId="39" fillId="6" borderId="7" xfId="0" applyNumberFormat="1" applyFont="1" applyFill="1" applyBorder="1" applyAlignment="1">
      <alignment vertical="center" shrinkToFit="1"/>
    </xf>
    <xf numFmtId="0" fontId="5" fillId="0" borderId="5"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7" fillId="0" borderId="70" xfId="0" applyFont="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20" fillId="0" borderId="0" xfId="0" applyFont="1" applyAlignment="1" applyProtection="1">
      <alignment horizontal="left" vertical="center" wrapText="1"/>
      <protection locked="0"/>
    </xf>
    <xf numFmtId="0" fontId="5" fillId="2" borderId="69" xfId="0" applyFont="1" applyFill="1" applyBorder="1" applyAlignment="1" applyProtection="1">
      <alignment horizontal="center" vertical="center" textRotation="255"/>
      <protection locked="0"/>
    </xf>
    <xf numFmtId="0" fontId="5" fillId="0" borderId="9" xfId="0" applyFont="1" applyBorder="1" applyAlignment="1" applyProtection="1">
      <alignment vertical="center" textRotation="255" wrapText="1"/>
      <protection locked="0"/>
    </xf>
    <xf numFmtId="0" fontId="5" fillId="0" borderId="75" xfId="0" applyFont="1" applyBorder="1" applyAlignment="1" applyProtection="1">
      <alignment vertical="center" textRotation="255" wrapText="1"/>
      <protection locked="0"/>
    </xf>
    <xf numFmtId="0" fontId="5" fillId="0" borderId="11" xfId="0" applyFont="1" applyBorder="1" applyAlignment="1" applyProtection="1">
      <alignment vertical="center" textRotation="255" wrapText="1"/>
      <protection locked="0"/>
    </xf>
    <xf numFmtId="0" fontId="5" fillId="0" borderId="8" xfId="0" applyFont="1" applyBorder="1" applyAlignment="1" applyProtection="1">
      <alignment vertical="center" textRotation="255" wrapText="1"/>
      <protection locked="0"/>
    </xf>
    <xf numFmtId="0" fontId="5" fillId="0" borderId="7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6" fillId="3" borderId="7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8" fillId="0" borderId="9"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5"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180" fontId="39" fillId="3" borderId="15" xfId="2" applyNumberFormat="1" applyFont="1" applyFill="1" applyBorder="1" applyAlignment="1" applyProtection="1">
      <alignment horizontal="right" vertical="center" shrinkToFit="1"/>
      <protection locked="0"/>
    </xf>
    <xf numFmtId="180" fontId="39" fillId="3" borderId="4" xfId="2" applyNumberFormat="1" applyFont="1" applyFill="1" applyBorder="1" applyAlignment="1" applyProtection="1">
      <alignment horizontal="right" vertical="center" shrinkToFit="1"/>
      <protection locked="0"/>
    </xf>
    <xf numFmtId="0" fontId="5" fillId="0" borderId="0" xfId="0" applyFont="1" applyAlignment="1" applyProtection="1">
      <alignment horizontal="center" vertical="top" wrapText="1"/>
      <protection locked="0"/>
    </xf>
    <xf numFmtId="181" fontId="39" fillId="6" borderId="69" xfId="0" applyNumberFormat="1" applyFont="1" applyFill="1" applyBorder="1" applyAlignment="1">
      <alignment vertical="center" shrinkToFit="1"/>
    </xf>
    <xf numFmtId="183" fontId="10" fillId="3" borderId="69" xfId="0" applyNumberFormat="1" applyFont="1" applyFill="1" applyBorder="1" applyAlignment="1" applyProtection="1">
      <alignment horizontal="right" vertical="center"/>
      <protection locked="0"/>
    </xf>
    <xf numFmtId="0" fontId="7" fillId="0" borderId="19"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72" xfId="0" applyFont="1" applyBorder="1" applyAlignment="1">
      <alignment horizontal="left" vertical="center"/>
    </xf>
    <xf numFmtId="0" fontId="58" fillId="0" borderId="0" xfId="0" applyFont="1" applyAlignment="1" applyProtection="1">
      <alignment horizontal="center" vertical="center" wrapText="1"/>
      <protection locked="0"/>
    </xf>
    <xf numFmtId="0" fontId="5" fillId="2" borderId="9" xfId="0" applyFont="1" applyFill="1" applyBorder="1" applyAlignment="1" applyProtection="1">
      <alignment horizontal="center" vertical="center" textRotation="255"/>
      <protection locked="0"/>
    </xf>
    <xf numFmtId="0" fontId="5" fillId="2" borderId="11"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13" fillId="2" borderId="69" xfId="0" applyFont="1" applyFill="1" applyBorder="1" applyAlignment="1" applyProtection="1">
      <alignment horizontal="center" vertical="center" textRotation="255" shrinkToFit="1"/>
      <protection locked="0"/>
    </xf>
    <xf numFmtId="0" fontId="18" fillId="0" borderId="11" xfId="0" quotePrefix="1" applyFont="1" applyBorder="1" applyAlignment="1" applyProtection="1">
      <alignment horizontal="left" vertical="center" shrinkToFit="1"/>
      <protection locked="0"/>
    </xf>
    <xf numFmtId="0" fontId="18" fillId="0" borderId="0" xfId="0" quotePrefix="1" applyFont="1" applyAlignment="1" applyProtection="1">
      <alignment horizontal="left" vertical="center" shrinkToFit="1"/>
      <protection locked="0"/>
    </xf>
    <xf numFmtId="0" fontId="36" fillId="7" borderId="70" xfId="0" applyFont="1" applyFill="1" applyBorder="1" applyAlignment="1" applyProtection="1">
      <alignment horizontal="left" vertical="center" wrapText="1"/>
      <protection locked="0"/>
    </xf>
    <xf numFmtId="0" fontId="36" fillId="7" borderId="71" xfId="0" applyFont="1" applyFill="1" applyBorder="1" applyAlignment="1" applyProtection="1">
      <alignment horizontal="left" vertical="center" wrapText="1"/>
      <protection locked="0"/>
    </xf>
    <xf numFmtId="0" fontId="36" fillId="7" borderId="72" xfId="0" applyFont="1" applyFill="1" applyBorder="1" applyAlignment="1" applyProtection="1">
      <alignment horizontal="left" vertical="center" wrapText="1"/>
      <protection locked="0"/>
    </xf>
    <xf numFmtId="0" fontId="5" fillId="2" borderId="76" xfId="0" applyFont="1" applyFill="1" applyBorder="1" applyAlignment="1" applyProtection="1">
      <alignment vertical="center" textRotation="255"/>
      <protection locked="0"/>
    </xf>
    <xf numFmtId="0" fontId="5" fillId="2" borderId="7"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11" fillId="0" borderId="69" xfId="0" applyFont="1" applyBorder="1" applyAlignment="1" applyProtection="1">
      <alignment horizontal="center" vertical="center" shrinkToFit="1"/>
      <protection locked="0"/>
    </xf>
    <xf numFmtId="0" fontId="7" fillId="0" borderId="70" xfId="0" applyFont="1" applyBorder="1" applyAlignment="1" applyProtection="1">
      <alignment vertical="center" shrinkToFit="1"/>
      <protection locked="0"/>
    </xf>
    <xf numFmtId="0" fontId="7" fillId="0" borderId="71" xfId="0" applyFont="1" applyBorder="1" applyAlignment="1" applyProtection="1">
      <alignment vertical="center" shrinkToFit="1"/>
      <protection locked="0"/>
    </xf>
    <xf numFmtId="0" fontId="7" fillId="0" borderId="72" xfId="0" applyFont="1" applyBorder="1" applyAlignment="1" applyProtection="1">
      <alignment vertical="center" shrinkToFit="1"/>
      <protection locked="0"/>
    </xf>
    <xf numFmtId="0" fontId="19" fillId="0" borderId="0" xfId="0" applyFont="1" applyAlignment="1" applyProtection="1">
      <alignment horizontal="right" vertical="center" wrapText="1"/>
      <protection locked="0"/>
    </xf>
    <xf numFmtId="0" fontId="7" fillId="11" borderId="70" xfId="0" applyFont="1" applyFill="1" applyBorder="1" applyAlignment="1" applyProtection="1">
      <alignment horizontal="center" vertical="center"/>
      <protection locked="0"/>
    </xf>
    <xf numFmtId="0" fontId="7" fillId="11" borderId="71" xfId="0" applyFont="1" applyFill="1" applyBorder="1" applyAlignment="1" applyProtection="1">
      <alignment horizontal="center" vertical="center"/>
      <protection locked="0"/>
    </xf>
    <xf numFmtId="0" fontId="7" fillId="11" borderId="72" xfId="0" applyFont="1" applyFill="1" applyBorder="1" applyAlignment="1" applyProtection="1">
      <alignment horizontal="center" vertical="center"/>
      <protection locked="0"/>
    </xf>
    <xf numFmtId="0" fontId="36" fillId="0" borderId="12" xfId="0" applyFont="1" applyBorder="1" applyAlignment="1" applyProtection="1">
      <alignment horizontal="left" vertical="center" wrapText="1"/>
      <protection locked="0"/>
    </xf>
    <xf numFmtId="0" fontId="36" fillId="0" borderId="13" xfId="0" applyFont="1" applyBorder="1" applyAlignment="1" applyProtection="1">
      <alignment horizontal="left" vertical="center" wrapText="1"/>
      <protection locked="0"/>
    </xf>
    <xf numFmtId="0" fontId="36" fillId="7" borderId="71" xfId="0" applyFont="1" applyFill="1" applyBorder="1" applyAlignment="1" applyProtection="1">
      <alignment horizontal="left" vertical="center"/>
      <protection locked="0"/>
    </xf>
    <xf numFmtId="0" fontId="5" fillId="7" borderId="70" xfId="0" applyFont="1" applyFill="1" applyBorder="1" applyAlignment="1" applyProtection="1">
      <alignment horizontal="center" vertical="center"/>
      <protection locked="0"/>
    </xf>
    <xf numFmtId="0" fontId="5" fillId="7" borderId="71" xfId="0" applyFont="1" applyFill="1" applyBorder="1" applyAlignment="1" applyProtection="1">
      <alignment horizontal="center" vertical="center"/>
      <protection locked="0"/>
    </xf>
    <xf numFmtId="0" fontId="19" fillId="0" borderId="8" xfId="0" applyFont="1" applyBorder="1" applyAlignment="1" applyProtection="1">
      <alignment horizontal="right" vertical="center" wrapText="1"/>
      <protection locked="0"/>
    </xf>
    <xf numFmtId="0" fontId="7" fillId="11" borderId="69" xfId="0" applyFont="1" applyFill="1" applyBorder="1" applyAlignment="1" applyProtection="1">
      <alignment horizontal="center" vertical="center"/>
      <protection locked="0"/>
    </xf>
    <xf numFmtId="0" fontId="19" fillId="0" borderId="30" xfId="0" applyFont="1" applyBorder="1" applyAlignment="1" applyProtection="1">
      <alignment vertical="top" wrapText="1"/>
      <protection locked="0"/>
    </xf>
    <xf numFmtId="0" fontId="5" fillId="4" borderId="69" xfId="0" applyFont="1" applyFill="1" applyBorder="1" applyAlignment="1" applyProtection="1">
      <alignment horizontal="center" vertical="center"/>
      <protection locked="0"/>
    </xf>
    <xf numFmtId="0" fontId="5" fillId="4" borderId="69" xfId="0" applyFont="1" applyFill="1" applyBorder="1" applyAlignment="1" applyProtection="1">
      <alignment horizontal="left" vertical="center"/>
      <protection locked="0"/>
    </xf>
    <xf numFmtId="197" fontId="39" fillId="11" borderId="70" xfId="2" applyNumberFormat="1" applyFont="1" applyFill="1" applyBorder="1" applyAlignment="1" applyProtection="1">
      <alignment horizontal="right" vertical="center" wrapText="1"/>
      <protection locked="0"/>
    </xf>
    <xf numFmtId="197" fontId="39" fillId="11" borderId="71" xfId="2" applyNumberFormat="1" applyFont="1" applyFill="1" applyBorder="1" applyAlignment="1" applyProtection="1">
      <alignment horizontal="right" vertical="center" wrapText="1"/>
      <protection locked="0"/>
    </xf>
    <xf numFmtId="197" fontId="39" fillId="11" borderId="72" xfId="2" applyNumberFormat="1" applyFont="1" applyFill="1" applyBorder="1" applyAlignment="1" applyProtection="1">
      <alignment horizontal="right" vertical="center" wrapText="1"/>
      <protection locked="0"/>
    </xf>
    <xf numFmtId="202" fontId="5" fillId="11" borderId="70" xfId="0" applyNumberFormat="1" applyFont="1" applyFill="1" applyBorder="1" applyProtection="1">
      <alignment vertical="center"/>
      <protection locked="0"/>
    </xf>
    <xf numFmtId="202" fontId="5" fillId="11" borderId="71" xfId="0" applyNumberFormat="1" applyFont="1" applyFill="1" applyBorder="1" applyProtection="1">
      <alignment vertical="center"/>
      <protection locked="0"/>
    </xf>
    <xf numFmtId="0" fontId="38" fillId="0" borderId="11"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5"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1" fillId="2" borderId="12" xfId="0" applyFont="1" applyFill="1" applyBorder="1" applyAlignment="1" applyProtection="1">
      <alignment horizontal="center" vertical="center"/>
      <protection locked="0"/>
    </xf>
    <xf numFmtId="0" fontId="51" fillId="2" borderId="13"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36" fillId="10" borderId="71" xfId="0" applyFont="1" applyFill="1" applyBorder="1" applyAlignment="1" applyProtection="1">
      <alignment horizontal="left" vertical="center"/>
      <protection locked="0"/>
    </xf>
    <xf numFmtId="176" fontId="39" fillId="0" borderId="5" xfId="2" applyNumberFormat="1" applyFont="1" applyFill="1" applyBorder="1" applyAlignment="1" applyProtection="1">
      <alignment horizontal="right" vertical="center" shrinkToFit="1"/>
      <protection locked="0"/>
    </xf>
    <xf numFmtId="176" fontId="39" fillId="0" borderId="12" xfId="2" applyNumberFormat="1" applyFont="1" applyFill="1" applyBorder="1" applyAlignment="1" applyProtection="1">
      <alignment horizontal="right" vertical="center" shrinkToFit="1"/>
      <protection locked="0"/>
    </xf>
    <xf numFmtId="207" fontId="39" fillId="11" borderId="76" xfId="2" applyNumberFormat="1" applyFont="1" applyFill="1" applyBorder="1" applyAlignment="1" applyProtection="1">
      <alignment horizontal="right" vertical="center" shrinkToFit="1"/>
    </xf>
    <xf numFmtId="176" fontId="39" fillId="0" borderId="9" xfId="2" applyNumberFormat="1" applyFont="1" applyFill="1" applyBorder="1" applyAlignment="1" applyProtection="1">
      <alignment horizontal="right" vertical="center" shrinkToFit="1"/>
      <protection locked="0"/>
    </xf>
    <xf numFmtId="176" fontId="39" fillId="0" borderId="6" xfId="2" applyNumberFormat="1" applyFont="1" applyFill="1" applyBorder="1" applyAlignment="1" applyProtection="1">
      <alignment horizontal="right" vertical="center" shrinkToFit="1"/>
      <protection locked="0"/>
    </xf>
    <xf numFmtId="181" fontId="39" fillId="6" borderId="76" xfId="0" applyNumberFormat="1" applyFont="1" applyFill="1" applyBorder="1" applyAlignment="1">
      <alignment vertical="center" shrinkToFit="1"/>
    </xf>
    <xf numFmtId="0" fontId="5" fillId="2" borderId="91" xfId="0" applyFont="1" applyFill="1" applyBorder="1" applyAlignment="1" applyProtection="1">
      <alignment horizontal="center" vertical="center" wrapText="1"/>
      <protection locked="0"/>
    </xf>
    <xf numFmtId="207" fontId="39" fillId="11" borderId="5" xfId="2" applyNumberFormat="1" applyFont="1" applyFill="1" applyBorder="1" applyAlignment="1" applyProtection="1">
      <alignment horizontal="right" vertical="center" shrinkToFit="1"/>
    </xf>
    <xf numFmtId="207" fontId="39" fillId="11" borderId="12" xfId="2" applyNumberFormat="1" applyFont="1" applyFill="1" applyBorder="1" applyAlignment="1" applyProtection="1">
      <alignment horizontal="right" vertical="center" shrinkToFit="1"/>
    </xf>
    <xf numFmtId="207" fontId="39" fillId="11" borderId="13" xfId="2" applyNumberFormat="1" applyFont="1" applyFill="1" applyBorder="1" applyAlignment="1" applyProtection="1">
      <alignment horizontal="right" vertical="center" shrinkToFit="1"/>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03" fontId="39"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19"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shrinkToFit="1"/>
      <protection locked="0"/>
    </xf>
    <xf numFmtId="0" fontId="7" fillId="2" borderId="1" xfId="0" applyFont="1" applyFill="1" applyBorder="1" applyAlignment="1" applyProtection="1">
      <alignment horizontal="center" vertical="center" shrinkToFit="1"/>
      <protection locked="0"/>
    </xf>
    <xf numFmtId="0" fontId="19" fillId="0" borderId="16"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207" fontId="39" fillId="11" borderId="11" xfId="2" applyNumberFormat="1" applyFont="1" applyFill="1" applyBorder="1" applyAlignment="1" applyProtection="1">
      <alignment horizontal="right" vertical="center" shrinkToFit="1"/>
    </xf>
    <xf numFmtId="207" fontId="39" fillId="11" borderId="0" xfId="2" applyNumberFormat="1" applyFont="1" applyFill="1" applyBorder="1" applyAlignment="1" applyProtection="1">
      <alignment horizontal="right" vertical="center" shrinkToFit="1"/>
    </xf>
    <xf numFmtId="207" fontId="39" fillId="11" borderId="8" xfId="2" applyNumberFormat="1" applyFont="1" applyFill="1" applyBorder="1" applyAlignment="1" applyProtection="1">
      <alignment horizontal="right" vertical="center" shrinkToFit="1"/>
    </xf>
    <xf numFmtId="181" fontId="39" fillId="6" borderId="11" xfId="0" applyNumberFormat="1" applyFont="1" applyFill="1" applyBorder="1" applyAlignment="1">
      <alignment vertical="center" shrinkToFit="1"/>
    </xf>
    <xf numFmtId="181" fontId="39" fillId="6" borderId="0" xfId="0" applyNumberFormat="1" applyFont="1" applyFill="1" applyAlignment="1">
      <alignment vertical="center" shrinkToFit="1"/>
    </xf>
    <xf numFmtId="181" fontId="39" fillId="6" borderId="8" xfId="0" applyNumberFormat="1" applyFont="1" applyFill="1" applyBorder="1" applyAlignment="1">
      <alignment vertical="center" shrinkToFit="1"/>
    </xf>
    <xf numFmtId="207" fontId="39" fillId="6" borderId="5" xfId="2" applyNumberFormat="1" applyFont="1" applyFill="1" applyBorder="1" applyAlignment="1" applyProtection="1">
      <alignment horizontal="right" vertical="center" shrinkToFit="1"/>
    </xf>
    <xf numFmtId="207" fontId="39" fillId="6" borderId="12" xfId="2" applyNumberFormat="1" applyFont="1" applyFill="1" applyBorder="1" applyAlignment="1" applyProtection="1">
      <alignment horizontal="right" vertical="center" shrinkToFit="1"/>
    </xf>
    <xf numFmtId="207" fontId="39" fillId="6" borderId="13" xfId="2" applyNumberFormat="1" applyFont="1" applyFill="1" applyBorder="1" applyAlignment="1" applyProtection="1">
      <alignment horizontal="right" vertical="center" shrinkToFit="1"/>
    </xf>
    <xf numFmtId="0" fontId="5" fillId="2" borderId="15"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176" fontId="39" fillId="0" borderId="11" xfId="2" applyNumberFormat="1" applyFont="1" applyFill="1" applyBorder="1" applyAlignment="1" applyProtection="1">
      <alignment horizontal="right" vertical="center" shrinkToFit="1"/>
      <protection locked="0"/>
    </xf>
    <xf numFmtId="176" fontId="39" fillId="0" borderId="0" xfId="2" applyNumberFormat="1" applyFont="1" applyFill="1" applyBorder="1" applyAlignment="1" applyProtection="1">
      <alignment horizontal="right" vertical="center" shrinkToFit="1"/>
      <protection locked="0"/>
    </xf>
    <xf numFmtId="195" fontId="5" fillId="0" borderId="0" xfId="0" applyNumberFormat="1" applyFont="1" applyAlignment="1">
      <alignment horizontal="center" vertical="center"/>
    </xf>
    <xf numFmtId="0" fontId="5" fillId="2" borderId="14" xfId="0" applyFont="1" applyFill="1" applyBorder="1" applyAlignment="1" applyProtection="1">
      <alignment horizontal="center" vertical="center" wrapText="1"/>
      <protection locked="0"/>
    </xf>
    <xf numFmtId="9" fontId="6" fillId="6" borderId="70" xfId="1" applyFont="1" applyFill="1" applyBorder="1" applyAlignment="1" applyProtection="1">
      <alignment horizontal="right" vertical="center" shrinkToFit="1"/>
    </xf>
    <xf numFmtId="9" fontId="6" fillId="6" borderId="72" xfId="1" applyFont="1" applyFill="1" applyBorder="1" applyAlignment="1" applyProtection="1">
      <alignment horizontal="right" vertical="center" shrinkToFit="1"/>
    </xf>
    <xf numFmtId="0" fontId="18" fillId="0" borderId="0" xfId="0" quotePrefix="1" applyFont="1" applyAlignment="1" applyProtection="1">
      <alignment horizontal="center" vertical="center"/>
      <protection locked="0"/>
    </xf>
    <xf numFmtId="0" fontId="18" fillId="0" borderId="8" xfId="0" quotePrefix="1" applyFont="1" applyBorder="1" applyAlignment="1" applyProtection="1">
      <alignment horizontal="center" vertical="center"/>
      <protection locked="0"/>
    </xf>
    <xf numFmtId="193" fontId="6" fillId="0" borderId="15" xfId="0" applyNumberFormat="1" applyFont="1" applyBorder="1" applyAlignment="1">
      <alignment horizontal="right" vertical="center" shrinkToFit="1"/>
    </xf>
    <xf numFmtId="193" fontId="6" fillId="0" borderId="4" xfId="0" applyNumberFormat="1" applyFont="1" applyBorder="1" applyAlignment="1">
      <alignment horizontal="right" vertical="center" shrinkToFit="1"/>
    </xf>
    <xf numFmtId="0" fontId="18" fillId="0" borderId="11" xfId="0" quotePrefix="1" applyFont="1" applyBorder="1" applyAlignment="1" applyProtection="1">
      <alignment horizontal="center" vertical="center" shrinkToFit="1"/>
      <protection locked="0"/>
    </xf>
    <xf numFmtId="0" fontId="18" fillId="0" borderId="0" xfId="0" quotePrefix="1" applyFont="1" applyAlignment="1" applyProtection="1">
      <alignment horizontal="center" vertical="center" shrinkToFit="1"/>
      <protection locked="0"/>
    </xf>
    <xf numFmtId="0" fontId="18" fillId="0" borderId="0" xfId="0" applyFont="1" applyAlignment="1" applyProtection="1">
      <alignment horizontal="center" vertical="center"/>
      <protection locked="0"/>
    </xf>
    <xf numFmtId="193" fontId="6" fillId="6" borderId="70" xfId="0" applyNumberFormat="1" applyFont="1" applyFill="1" applyBorder="1" applyAlignment="1">
      <alignment horizontal="right" vertical="center" shrinkToFit="1"/>
    </xf>
    <xf numFmtId="193" fontId="6" fillId="6" borderId="72" xfId="0" applyNumberFormat="1" applyFont="1" applyFill="1" applyBorder="1" applyAlignment="1">
      <alignment horizontal="right" vertical="center" shrinkToFit="1"/>
    </xf>
    <xf numFmtId="193" fontId="6" fillId="11" borderId="70" xfId="0" applyNumberFormat="1" applyFont="1" applyFill="1" applyBorder="1" applyAlignment="1" applyProtection="1">
      <alignment horizontal="right" vertical="center" shrinkToFit="1"/>
      <protection locked="0"/>
    </xf>
    <xf numFmtId="193" fontId="6" fillId="11" borderId="72" xfId="0" applyNumberFormat="1" applyFont="1" applyFill="1" applyBorder="1" applyAlignment="1" applyProtection="1">
      <alignment horizontal="right" vertical="center" shrinkToFit="1"/>
      <protection locked="0"/>
    </xf>
    <xf numFmtId="0" fontId="18" fillId="0" borderId="8" xfId="0" applyFont="1" applyBorder="1" applyAlignment="1" applyProtection="1">
      <alignment horizontal="center" vertical="center"/>
      <protection locked="0"/>
    </xf>
    <xf numFmtId="193" fontId="6" fillId="6" borderId="69" xfId="0" applyNumberFormat="1" applyFont="1" applyFill="1" applyBorder="1" applyAlignment="1">
      <alignment horizontal="right" vertical="center" shrinkToFit="1"/>
    </xf>
    <xf numFmtId="0" fontId="7" fillId="0" borderId="0" xfId="0" applyFont="1" applyAlignment="1" applyProtection="1">
      <alignment horizontal="left" vertical="top"/>
      <protection locked="0"/>
    </xf>
    <xf numFmtId="0" fontId="18" fillId="0" borderId="69" xfId="0" applyFont="1" applyBorder="1" applyAlignment="1" applyProtection="1">
      <alignment horizontal="left" vertical="center"/>
      <protection locked="0"/>
    </xf>
    <xf numFmtId="0" fontId="5" fillId="13" borderId="69" xfId="0" applyFont="1" applyFill="1" applyBorder="1" applyAlignment="1" applyProtection="1">
      <alignment horizontal="center" vertical="center"/>
      <protection locked="0"/>
    </xf>
    <xf numFmtId="0" fontId="5" fillId="0" borderId="70" xfId="5" applyFont="1" applyBorder="1" applyAlignment="1" applyProtection="1">
      <alignment vertical="center" wrapText="1"/>
      <protection locked="0"/>
    </xf>
    <xf numFmtId="0" fontId="5" fillId="0" borderId="71" xfId="5" applyFont="1" applyBorder="1" applyAlignment="1" applyProtection="1">
      <alignment vertical="center" wrapText="1"/>
      <protection locked="0"/>
    </xf>
    <xf numFmtId="0" fontId="5" fillId="0" borderId="72" xfId="5" applyFont="1" applyBorder="1" applyAlignment="1" applyProtection="1">
      <alignment vertical="center" wrapText="1"/>
      <protection locked="0"/>
    </xf>
    <xf numFmtId="0" fontId="6" fillId="11" borderId="69" xfId="0" applyFont="1" applyFill="1" applyBorder="1" applyAlignment="1" applyProtection="1">
      <alignment horizontal="center" vertical="center"/>
      <protection locked="0"/>
    </xf>
    <xf numFmtId="0" fontId="34" fillId="15" borderId="70" xfId="5" applyFont="1" applyFill="1" applyBorder="1" applyAlignment="1" applyProtection="1">
      <alignment horizontal="center" vertical="center" wrapText="1"/>
      <protection locked="0"/>
    </xf>
    <xf numFmtId="0" fontId="34" fillId="15" borderId="71" xfId="5" applyFont="1" applyFill="1" applyBorder="1" applyAlignment="1" applyProtection="1">
      <alignment horizontal="center" vertical="center" wrapText="1"/>
      <protection locked="0"/>
    </xf>
    <xf numFmtId="0" fontId="34" fillId="15" borderId="72" xfId="5" applyFont="1" applyFill="1" applyBorder="1" applyAlignment="1" applyProtection="1">
      <alignment horizontal="center" vertical="center" wrapText="1"/>
      <protection locked="0"/>
    </xf>
    <xf numFmtId="0" fontId="7" fillId="2" borderId="69" xfId="0" applyFont="1" applyFill="1" applyBorder="1" applyAlignment="1" applyProtection="1">
      <alignment horizontal="center" vertical="center" shrinkToFit="1"/>
      <protection locked="0"/>
    </xf>
    <xf numFmtId="0" fontId="51" fillId="2" borderId="69" xfId="0" applyFont="1" applyFill="1" applyBorder="1" applyAlignment="1" applyProtection="1">
      <alignment horizontal="center" vertical="center" shrinkToFit="1"/>
      <protection locked="0"/>
    </xf>
    <xf numFmtId="0" fontId="34" fillId="0" borderId="70" xfId="5" applyFont="1" applyBorder="1" applyAlignment="1" applyProtection="1">
      <alignment vertical="center" wrapText="1"/>
      <protection locked="0"/>
    </xf>
    <xf numFmtId="0" fontId="34" fillId="0" borderId="71" xfId="5" applyFont="1" applyBorder="1" applyAlignment="1" applyProtection="1">
      <alignment vertical="center" wrapText="1"/>
      <protection locked="0"/>
    </xf>
    <xf numFmtId="0" fontId="34" fillId="0" borderId="72" xfId="5" applyFont="1" applyBorder="1" applyAlignment="1" applyProtection="1">
      <alignment vertical="center" wrapText="1"/>
      <protection locked="0"/>
    </xf>
    <xf numFmtId="0" fontId="6" fillId="13" borderId="69" xfId="0" applyFont="1" applyFill="1" applyBorder="1" applyAlignment="1" applyProtection="1">
      <alignment horizontal="center" vertical="center"/>
      <protection locked="0"/>
    </xf>
    <xf numFmtId="193" fontId="6" fillId="3" borderId="15" xfId="0" applyNumberFormat="1" applyFont="1" applyFill="1" applyBorder="1" applyAlignment="1" applyProtection="1">
      <alignment horizontal="right" vertical="center" shrinkToFit="1"/>
      <protection locked="0"/>
    </xf>
    <xf numFmtId="193" fontId="6" fillId="3" borderId="4" xfId="0" applyNumberFormat="1" applyFont="1" applyFill="1" applyBorder="1" applyAlignment="1" applyProtection="1">
      <alignment horizontal="right" vertical="center" shrinkToFit="1"/>
      <protection locked="0"/>
    </xf>
    <xf numFmtId="0" fontId="5" fillId="0" borderId="0" xfId="0" applyFont="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11" borderId="70" xfId="0" applyFont="1" applyFill="1" applyBorder="1" applyAlignment="1" applyProtection="1">
      <alignment horizontal="center" vertical="center" wrapText="1"/>
      <protection locked="0"/>
    </xf>
    <xf numFmtId="0" fontId="25" fillId="11" borderId="71"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top" wrapText="1"/>
      <protection locked="0"/>
    </xf>
    <xf numFmtId="0" fontId="5" fillId="2" borderId="71" xfId="0" applyFont="1" applyFill="1" applyBorder="1" applyAlignment="1" applyProtection="1">
      <alignment horizontal="center" vertical="top" wrapText="1"/>
      <protection locked="0"/>
    </xf>
    <xf numFmtId="0" fontId="5" fillId="2" borderId="72" xfId="0" applyFont="1" applyFill="1" applyBorder="1" applyAlignment="1" applyProtection="1">
      <alignment horizontal="center" vertical="top" wrapText="1"/>
      <protection locked="0"/>
    </xf>
    <xf numFmtId="0" fontId="5" fillId="11" borderId="71" xfId="0" applyFont="1" applyFill="1" applyBorder="1" applyAlignment="1" applyProtection="1">
      <alignment horizontal="center" vertical="center"/>
      <protection locked="0"/>
    </xf>
    <xf numFmtId="0" fontId="5" fillId="13" borderId="70" xfId="0" applyFont="1" applyFill="1" applyBorder="1" applyAlignment="1" applyProtection="1">
      <alignment horizontal="center" vertical="top" wrapText="1"/>
      <protection locked="0"/>
    </xf>
    <xf numFmtId="0" fontId="5" fillId="13" borderId="71" xfId="0" applyFont="1" applyFill="1" applyBorder="1" applyAlignment="1" applyProtection="1">
      <alignment horizontal="center" vertical="top" wrapText="1"/>
      <protection locked="0"/>
    </xf>
    <xf numFmtId="0" fontId="5" fillId="13" borderId="72" xfId="0" applyFont="1" applyFill="1" applyBorder="1" applyAlignment="1" applyProtection="1">
      <alignment horizontal="center" vertical="top" wrapText="1"/>
      <protection locked="0"/>
    </xf>
    <xf numFmtId="0" fontId="5" fillId="2" borderId="70" xfId="0" applyFont="1" applyFill="1" applyBorder="1" applyAlignment="1" applyProtection="1">
      <alignment horizontal="center" vertical="center" shrinkToFit="1"/>
      <protection locked="0"/>
    </xf>
    <xf numFmtId="0" fontId="5" fillId="2" borderId="71" xfId="0" applyFont="1" applyFill="1" applyBorder="1" applyAlignment="1" applyProtection="1">
      <alignment horizontal="center" vertical="center" wrapText="1"/>
      <protection locked="0"/>
    </xf>
    <xf numFmtId="0" fontId="5" fillId="2" borderId="7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71"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207" fontId="39" fillId="13" borderId="9" xfId="2" applyNumberFormat="1" applyFont="1" applyFill="1" applyBorder="1" applyAlignment="1" applyProtection="1">
      <alignment horizontal="right" vertical="center" shrinkToFit="1"/>
    </xf>
    <xf numFmtId="207" fontId="39" fillId="13" borderId="6" xfId="2" applyNumberFormat="1" applyFont="1" applyFill="1" applyBorder="1" applyAlignment="1" applyProtection="1">
      <alignment horizontal="right" vertical="center" shrinkToFit="1"/>
    </xf>
    <xf numFmtId="207" fontId="39" fillId="13" borderId="75" xfId="2" applyNumberFormat="1" applyFont="1" applyFill="1" applyBorder="1" applyAlignment="1" applyProtection="1">
      <alignment horizontal="right" vertical="center" shrinkToFit="1"/>
    </xf>
    <xf numFmtId="190" fontId="39" fillId="13" borderId="70" xfId="2" applyNumberFormat="1" applyFont="1" applyFill="1" applyBorder="1" applyAlignment="1" applyProtection="1">
      <alignment horizontal="right" vertical="center" shrinkToFit="1"/>
      <protection locked="0"/>
    </xf>
    <xf numFmtId="190" fontId="39" fillId="13" borderId="71" xfId="2" applyNumberFormat="1" applyFont="1" applyFill="1" applyBorder="1" applyAlignment="1" applyProtection="1">
      <alignment horizontal="right" vertical="center" shrinkToFit="1"/>
      <protection locked="0"/>
    </xf>
    <xf numFmtId="190" fontId="39" fillId="13" borderId="72" xfId="2" applyNumberFormat="1" applyFont="1" applyFill="1" applyBorder="1" applyAlignment="1" applyProtection="1">
      <alignment horizontal="right" vertical="center" shrinkToFit="1"/>
      <protection locked="0"/>
    </xf>
    <xf numFmtId="186" fontId="39" fillId="0" borderId="70" xfId="2" applyNumberFormat="1" applyFont="1" applyFill="1" applyBorder="1" applyAlignment="1" applyProtection="1">
      <alignment horizontal="right" shrinkToFit="1"/>
      <protection locked="0"/>
    </xf>
    <xf numFmtId="186" fontId="39" fillId="0" borderId="71" xfId="2" applyNumberFormat="1" applyFont="1" applyFill="1" applyBorder="1" applyAlignment="1" applyProtection="1">
      <alignment horizontal="right" shrinkToFit="1"/>
      <protection locked="0"/>
    </xf>
    <xf numFmtId="192" fontId="10" fillId="0" borderId="71" xfId="2" applyNumberFormat="1" applyFont="1" applyFill="1" applyBorder="1" applyAlignment="1" applyProtection="1">
      <alignment horizontal="center" shrinkToFit="1"/>
      <protection locked="0"/>
    </xf>
    <xf numFmtId="192" fontId="10" fillId="0" borderId="72" xfId="2" applyNumberFormat="1" applyFont="1" applyFill="1" applyBorder="1" applyAlignment="1" applyProtection="1">
      <alignment horizontal="center" shrinkToFit="1"/>
      <protection locked="0"/>
    </xf>
    <xf numFmtId="181" fontId="39" fillId="6" borderId="69" xfId="0" applyNumberFormat="1" applyFont="1" applyFill="1" applyBorder="1" applyAlignment="1">
      <alignment horizontal="right" shrinkToFit="1"/>
    </xf>
    <xf numFmtId="9" fontId="5" fillId="6" borderId="9" xfId="0" applyNumberFormat="1" applyFont="1" applyFill="1" applyBorder="1" applyAlignment="1">
      <alignment horizontal="right"/>
    </xf>
    <xf numFmtId="9" fontId="5" fillId="6" borderId="6" xfId="0" applyNumberFormat="1" applyFont="1" applyFill="1" applyBorder="1" applyAlignment="1">
      <alignment horizontal="right"/>
    </xf>
    <xf numFmtId="9" fontId="5" fillId="6" borderId="75" xfId="0" applyNumberFormat="1" applyFont="1" applyFill="1" applyBorder="1" applyAlignment="1">
      <alignment horizontal="right"/>
    </xf>
    <xf numFmtId="9" fontId="5" fillId="6" borderId="5" xfId="0" applyNumberFormat="1" applyFont="1" applyFill="1" applyBorder="1" applyAlignment="1">
      <alignment horizontal="right"/>
    </xf>
    <xf numFmtId="9" fontId="5" fillId="6" borderId="12" xfId="0" applyNumberFormat="1" applyFont="1" applyFill="1" applyBorder="1" applyAlignment="1">
      <alignment horizontal="right"/>
    </xf>
    <xf numFmtId="9" fontId="5" fillId="6" borderId="13" xfId="0" applyNumberFormat="1" applyFont="1" applyFill="1" applyBorder="1" applyAlignment="1">
      <alignment horizontal="right"/>
    </xf>
    <xf numFmtId="207" fontId="39" fillId="11" borderId="70" xfId="2" applyNumberFormat="1" applyFont="1" applyFill="1" applyBorder="1" applyAlignment="1" applyProtection="1">
      <alignment horizontal="right" vertical="center" shrinkToFit="1"/>
    </xf>
    <xf numFmtId="207" fontId="39" fillId="11" borderId="71" xfId="2" applyNumberFormat="1" applyFont="1" applyFill="1" applyBorder="1" applyAlignment="1" applyProtection="1">
      <alignment horizontal="right" vertical="center" shrinkToFit="1"/>
    </xf>
    <xf numFmtId="207" fontId="39" fillId="11" borderId="72" xfId="2" applyNumberFormat="1" applyFont="1" applyFill="1" applyBorder="1" applyAlignment="1" applyProtection="1">
      <alignment horizontal="right" vertical="center" shrinkToFit="1"/>
    </xf>
    <xf numFmtId="0" fontId="5" fillId="2" borderId="9"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11" borderId="9" xfId="0" applyFont="1" applyFill="1" applyBorder="1" applyAlignment="1" applyProtection="1">
      <alignment horizontal="center" vertical="center" wrapText="1"/>
      <protection locked="0"/>
    </xf>
    <xf numFmtId="0" fontId="5" fillId="11" borderId="6" xfId="0" applyFont="1" applyFill="1" applyBorder="1" applyAlignment="1" applyProtection="1">
      <alignment horizontal="center" vertical="center" wrapText="1"/>
      <protection locked="0"/>
    </xf>
    <xf numFmtId="0" fontId="5" fillId="11" borderId="75" xfId="0" applyFont="1" applyFill="1" applyBorder="1" applyAlignment="1" applyProtection="1">
      <alignment horizontal="center" vertical="center" wrapText="1"/>
      <protection locked="0"/>
    </xf>
    <xf numFmtId="0" fontId="5" fillId="11" borderId="12" xfId="0" applyFont="1" applyFill="1" applyBorder="1" applyAlignment="1" applyProtection="1">
      <alignment horizontal="center" vertical="center" wrapText="1"/>
      <protection locked="0"/>
    </xf>
    <xf numFmtId="49" fontId="5" fillId="11" borderId="9" xfId="0" applyNumberFormat="1" applyFont="1" applyFill="1" applyBorder="1" applyAlignment="1" applyProtection="1">
      <alignment horizontal="center"/>
      <protection locked="0"/>
    </xf>
    <xf numFmtId="49" fontId="5" fillId="11" borderId="6" xfId="0" applyNumberFormat="1" applyFont="1" applyFill="1" applyBorder="1" applyAlignment="1" applyProtection="1">
      <alignment horizontal="center"/>
      <protection locked="0"/>
    </xf>
    <xf numFmtId="49" fontId="5" fillId="11" borderId="75" xfId="0" applyNumberFormat="1" applyFont="1" applyFill="1" applyBorder="1" applyAlignment="1" applyProtection="1">
      <alignment horizontal="center"/>
      <protection locked="0"/>
    </xf>
    <xf numFmtId="49" fontId="5" fillId="11" borderId="5" xfId="0" applyNumberFormat="1" applyFont="1" applyFill="1" applyBorder="1" applyAlignment="1" applyProtection="1">
      <alignment horizontal="center"/>
      <protection locked="0"/>
    </xf>
    <xf numFmtId="49" fontId="5" fillId="11" borderId="12" xfId="0" applyNumberFormat="1" applyFont="1" applyFill="1" applyBorder="1" applyAlignment="1" applyProtection="1">
      <alignment horizontal="center"/>
      <protection locked="0"/>
    </xf>
    <xf numFmtId="49" fontId="5" fillId="11" borderId="13" xfId="0" applyNumberFormat="1" applyFont="1" applyFill="1" applyBorder="1" applyAlignment="1" applyProtection="1">
      <alignment horizontal="center"/>
      <protection locked="0"/>
    </xf>
    <xf numFmtId="207" fontId="39" fillId="11" borderId="9" xfId="2" applyNumberFormat="1" applyFont="1" applyFill="1" applyBorder="1" applyAlignment="1" applyProtection="1">
      <alignment horizontal="center" shrinkToFit="1"/>
      <protection locked="0"/>
    </xf>
    <xf numFmtId="207" fontId="39" fillId="11" borderId="6" xfId="2" applyNumberFormat="1" applyFont="1" applyFill="1" applyBorder="1" applyAlignment="1" applyProtection="1">
      <alignment horizontal="center" shrinkToFit="1"/>
      <protection locked="0"/>
    </xf>
    <xf numFmtId="207" fontId="39" fillId="11" borderId="75" xfId="2" applyNumberFormat="1" applyFont="1" applyFill="1" applyBorder="1" applyAlignment="1" applyProtection="1">
      <alignment horizontal="center" shrinkToFit="1"/>
      <protection locked="0"/>
    </xf>
    <xf numFmtId="207" fontId="39" fillId="11" borderId="5" xfId="2" applyNumberFormat="1" applyFont="1" applyFill="1" applyBorder="1" applyAlignment="1" applyProtection="1">
      <alignment horizontal="center" shrinkToFit="1"/>
      <protection locked="0"/>
    </xf>
    <xf numFmtId="207" fontId="39" fillId="11" borderId="12" xfId="2" applyNumberFormat="1" applyFont="1" applyFill="1" applyBorder="1" applyAlignment="1" applyProtection="1">
      <alignment horizontal="center" shrinkToFit="1"/>
      <protection locked="0"/>
    </xf>
    <xf numFmtId="207" fontId="39" fillId="11" borderId="13" xfId="2" applyNumberFormat="1" applyFont="1" applyFill="1" applyBorder="1" applyAlignment="1" applyProtection="1">
      <alignment horizontal="center" shrinkToFit="1"/>
      <protection locked="0"/>
    </xf>
    <xf numFmtId="49" fontId="5" fillId="6" borderId="9" xfId="0" applyNumberFormat="1" applyFont="1" applyFill="1" applyBorder="1" applyAlignment="1" applyProtection="1">
      <alignment horizontal="center"/>
      <protection locked="0"/>
    </xf>
    <xf numFmtId="49" fontId="5" fillId="6" borderId="6" xfId="0" applyNumberFormat="1" applyFont="1" applyFill="1" applyBorder="1" applyAlignment="1" applyProtection="1">
      <alignment horizontal="center"/>
      <protection locked="0"/>
    </xf>
    <xf numFmtId="49" fontId="5" fillId="6" borderId="75" xfId="0" applyNumberFormat="1" applyFont="1" applyFill="1" applyBorder="1" applyAlignment="1" applyProtection="1">
      <alignment horizontal="center"/>
      <protection locked="0"/>
    </xf>
    <xf numFmtId="49" fontId="5" fillId="6" borderId="5" xfId="0" applyNumberFormat="1" applyFont="1" applyFill="1" applyBorder="1" applyAlignment="1" applyProtection="1">
      <alignment horizontal="center"/>
      <protection locked="0"/>
    </xf>
    <xf numFmtId="49" fontId="5" fillId="6" borderId="12" xfId="0" applyNumberFormat="1" applyFont="1" applyFill="1" applyBorder="1" applyAlignment="1" applyProtection="1">
      <alignment horizontal="center"/>
      <protection locked="0"/>
    </xf>
    <xf numFmtId="49" fontId="5" fillId="6" borderId="13" xfId="0" applyNumberFormat="1" applyFont="1" applyFill="1" applyBorder="1" applyAlignment="1" applyProtection="1">
      <alignment horizontal="center"/>
      <protection locked="0"/>
    </xf>
    <xf numFmtId="0" fontId="5" fillId="2" borderId="94" xfId="0" applyFont="1" applyFill="1" applyBorder="1" applyAlignment="1" applyProtection="1">
      <alignment horizontal="center" vertical="center" wrapText="1"/>
      <protection locked="0"/>
    </xf>
    <xf numFmtId="208" fontId="39" fillId="6" borderId="95" xfId="2" applyNumberFormat="1" applyFont="1" applyFill="1" applyBorder="1" applyAlignment="1" applyProtection="1">
      <alignment horizontal="right" vertical="center" shrinkToFit="1"/>
      <protection locked="0"/>
    </xf>
    <xf numFmtId="208" fontId="39" fillId="6" borderId="96" xfId="2" applyNumberFormat="1" applyFont="1" applyFill="1" applyBorder="1" applyAlignment="1" applyProtection="1">
      <alignment horizontal="right" vertical="center" shrinkToFit="1"/>
      <protection locked="0"/>
    </xf>
    <xf numFmtId="187" fontId="39" fillId="0" borderId="97" xfId="2" applyNumberFormat="1" applyFont="1" applyFill="1" applyBorder="1" applyAlignment="1" applyProtection="1">
      <alignment horizontal="right" vertical="center" shrinkToFit="1"/>
      <protection locked="0"/>
    </xf>
    <xf numFmtId="187" fontId="39" fillId="0" borderId="98" xfId="2" applyNumberFormat="1" applyFont="1" applyFill="1" applyBorder="1" applyAlignment="1" applyProtection="1">
      <alignment horizontal="right" vertical="center" shrinkToFit="1"/>
      <protection locked="0"/>
    </xf>
    <xf numFmtId="187" fontId="39" fillId="0" borderId="99" xfId="2" applyNumberFormat="1" applyFont="1" applyFill="1" applyBorder="1" applyAlignment="1" applyProtection="1">
      <alignment horizontal="right" vertical="center" shrinkToFit="1"/>
      <protection locked="0"/>
    </xf>
    <xf numFmtId="187" fontId="39" fillId="0" borderId="49" xfId="2" applyNumberFormat="1" applyFont="1" applyFill="1" applyBorder="1" applyAlignment="1" applyProtection="1">
      <alignment horizontal="right" vertical="center" shrinkToFit="1"/>
      <protection locked="0"/>
    </xf>
    <xf numFmtId="187" fontId="39" fillId="0" borderId="54" xfId="2" applyNumberFormat="1" applyFont="1" applyFill="1" applyBorder="1" applyAlignment="1" applyProtection="1">
      <alignment horizontal="right" vertical="center" shrinkToFit="1"/>
      <protection locked="0"/>
    </xf>
    <xf numFmtId="187" fontId="39" fillId="0" borderId="50" xfId="2" applyNumberFormat="1" applyFont="1" applyFill="1" applyBorder="1" applyAlignment="1" applyProtection="1">
      <alignment horizontal="right" vertical="center" shrinkToFit="1"/>
      <protection locked="0"/>
    </xf>
    <xf numFmtId="200" fontId="39" fillId="6" borderId="96" xfId="2" applyNumberFormat="1" applyFont="1" applyFill="1" applyBorder="1" applyAlignment="1" applyProtection="1">
      <alignment horizontal="right" vertical="center" shrinkToFit="1"/>
      <protection locked="0"/>
    </xf>
    <xf numFmtId="200" fontId="39" fillId="6" borderId="100" xfId="2" applyNumberFormat="1" applyFont="1" applyFill="1" applyBorder="1" applyAlignment="1" applyProtection="1">
      <alignment horizontal="right" vertical="center" shrinkToFit="1"/>
      <protection locked="0"/>
    </xf>
    <xf numFmtId="0" fontId="5" fillId="0" borderId="11" xfId="0" quotePrefix="1" applyFont="1" applyBorder="1" applyAlignment="1" applyProtection="1">
      <alignment horizontal="center" vertical="center"/>
      <protection locked="0"/>
    </xf>
    <xf numFmtId="0" fontId="5" fillId="0" borderId="8" xfId="0" quotePrefix="1" applyFont="1" applyBorder="1" applyAlignment="1" applyProtection="1">
      <alignment horizontal="center" vertical="center"/>
      <protection locked="0"/>
    </xf>
    <xf numFmtId="0" fontId="18" fillId="15" borderId="69" xfId="0" applyFont="1" applyFill="1" applyBorder="1" applyAlignment="1" applyProtection="1">
      <alignment horizontal="center" vertical="center"/>
      <protection locked="0"/>
    </xf>
    <xf numFmtId="0" fontId="5" fillId="15" borderId="69" xfId="0" applyFont="1" applyFill="1" applyBorder="1" applyAlignment="1" applyProtection="1">
      <alignment horizontal="center" vertical="center"/>
      <protection locked="0"/>
    </xf>
    <xf numFmtId="194" fontId="6" fillId="0" borderId="15" xfId="0" applyNumberFormat="1" applyFont="1" applyBorder="1" applyAlignment="1">
      <alignment horizontal="right" vertical="center" shrinkToFit="1"/>
    </xf>
    <xf numFmtId="194" fontId="6" fillId="0" borderId="4" xfId="0" applyNumberFormat="1" applyFont="1" applyBorder="1" applyAlignment="1">
      <alignment horizontal="right" vertical="center" shrinkToFit="1"/>
    </xf>
    <xf numFmtId="194" fontId="6" fillId="3" borderId="15" xfId="0" applyNumberFormat="1" applyFont="1" applyFill="1" applyBorder="1" applyAlignment="1" applyProtection="1">
      <alignment horizontal="right" vertical="center" shrinkToFit="1"/>
      <protection locked="0"/>
    </xf>
    <xf numFmtId="194" fontId="6" fillId="3" borderId="4" xfId="0" applyNumberFormat="1" applyFont="1" applyFill="1" applyBorder="1" applyAlignment="1" applyProtection="1">
      <alignment horizontal="right" vertical="center" shrinkToFit="1"/>
      <protection locked="0"/>
    </xf>
    <xf numFmtId="0" fontId="6" fillId="3" borderId="1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19" fillId="0" borderId="18"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0"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9" fillId="0" borderId="21"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5" fillId="0" borderId="69" xfId="0" applyFont="1" applyBorder="1" applyAlignment="1" applyProtection="1">
      <alignment horizontal="left" vertical="center" shrinkToFit="1"/>
      <protection locked="0"/>
    </xf>
    <xf numFmtId="209" fontId="39" fillId="0" borderId="69" xfId="2" applyNumberFormat="1" applyFont="1" applyFill="1" applyBorder="1" applyAlignment="1" applyProtection="1">
      <alignment horizontal="right" vertical="center" shrinkToFit="1"/>
      <protection locked="0"/>
    </xf>
    <xf numFmtId="0" fontId="18" fillId="0" borderId="11" xfId="0" quotePrefix="1" applyFont="1" applyBorder="1" applyAlignment="1" applyProtection="1">
      <alignment horizontal="center" vertical="center"/>
      <protection locked="0"/>
    </xf>
    <xf numFmtId="193" fontId="6" fillId="0" borderId="1" xfId="0" applyNumberFormat="1" applyFont="1" applyBorder="1" applyAlignment="1">
      <alignment horizontal="right" vertical="center" shrinkToFit="1"/>
    </xf>
    <xf numFmtId="0" fontId="52" fillId="0" borderId="69" xfId="10" applyFont="1" applyBorder="1" applyAlignment="1">
      <alignment horizontal="center" vertical="center" wrapText="1"/>
    </xf>
    <xf numFmtId="0" fontId="5" fillId="2" borderId="69" xfId="0" applyFont="1" applyFill="1" applyBorder="1" applyAlignment="1">
      <alignment horizontal="center" vertical="center" wrapText="1"/>
    </xf>
    <xf numFmtId="0" fontId="5" fillId="11" borderId="70" xfId="0" applyFont="1" applyFill="1" applyBorder="1" applyAlignment="1">
      <alignment horizontal="center" vertical="center"/>
    </xf>
    <xf numFmtId="0" fontId="5" fillId="11" borderId="71" xfId="0" applyFont="1" applyFill="1" applyBorder="1" applyAlignment="1">
      <alignment horizontal="center" vertical="center"/>
    </xf>
    <xf numFmtId="0" fontId="25" fillId="11" borderId="70" xfId="0" applyFont="1" applyFill="1" applyBorder="1" applyAlignment="1">
      <alignment horizontal="center" vertical="center" wrapText="1"/>
    </xf>
    <xf numFmtId="0" fontId="25" fillId="11" borderId="71" xfId="0" applyFont="1" applyFill="1" applyBorder="1" applyAlignment="1">
      <alignment horizontal="center" vertical="center" wrapText="1"/>
    </xf>
    <xf numFmtId="210" fontId="54" fillId="13" borderId="70" xfId="20" applyNumberFormat="1" applyFont="1" applyFill="1" applyBorder="1" applyAlignment="1">
      <alignment horizontal="center" vertical="center" shrinkToFit="1"/>
    </xf>
    <xf numFmtId="210" fontId="54" fillId="13" borderId="72" xfId="20" applyNumberFormat="1" applyFont="1" applyFill="1" applyBorder="1" applyAlignment="1">
      <alignment horizontal="center" vertical="center" shrinkToFit="1"/>
    </xf>
    <xf numFmtId="0" fontId="52" fillId="0" borderId="69" xfId="10" applyFont="1" applyBorder="1" applyAlignment="1">
      <alignment horizontal="center" vertical="center"/>
    </xf>
    <xf numFmtId="0" fontId="53" fillId="11" borderId="69" xfId="10" applyFont="1" applyFill="1" applyBorder="1" applyAlignment="1">
      <alignment horizontal="center" vertical="center"/>
    </xf>
    <xf numFmtId="0" fontId="55" fillId="11" borderId="69" xfId="20" applyFont="1" applyFill="1" applyBorder="1" applyAlignment="1">
      <alignment horizontal="center" vertical="center"/>
    </xf>
    <xf numFmtId="38" fontId="56" fillId="0" borderId="9" xfId="2" applyFont="1" applyFill="1" applyBorder="1" applyAlignment="1" applyProtection="1">
      <alignment horizontal="center" shrinkToFit="1"/>
    </xf>
    <xf numFmtId="38" fontId="56" fillId="0" borderId="6" xfId="2" applyFont="1" applyFill="1" applyBorder="1" applyAlignment="1" applyProtection="1">
      <alignment horizontal="center" shrinkToFit="1"/>
    </xf>
    <xf numFmtId="38" fontId="56" fillId="0" borderId="5" xfId="2" applyFont="1" applyFill="1" applyBorder="1" applyAlignment="1" applyProtection="1">
      <alignment horizontal="center" shrinkToFit="1"/>
    </xf>
    <xf numFmtId="38" fontId="56" fillId="0" borderId="12" xfId="2" applyFont="1" applyFill="1" applyBorder="1" applyAlignment="1" applyProtection="1">
      <alignment horizontal="center" shrinkToFit="1"/>
    </xf>
    <xf numFmtId="192" fontId="10" fillId="0" borderId="6" xfId="2" applyNumberFormat="1" applyFont="1" applyFill="1" applyBorder="1" applyAlignment="1" applyProtection="1">
      <alignment horizontal="center" shrinkToFit="1"/>
    </xf>
    <xf numFmtId="192" fontId="10" fillId="0" borderId="75" xfId="2" applyNumberFormat="1" applyFont="1" applyFill="1" applyBorder="1" applyAlignment="1" applyProtection="1">
      <alignment horizontal="center" shrinkToFit="1"/>
    </xf>
    <xf numFmtId="192" fontId="10" fillId="0" borderId="12" xfId="2" applyNumberFormat="1" applyFont="1" applyFill="1" applyBorder="1" applyAlignment="1" applyProtection="1">
      <alignment horizontal="center" shrinkToFit="1"/>
    </xf>
    <xf numFmtId="192" fontId="10" fillId="0" borderId="13" xfId="2" applyNumberFormat="1" applyFont="1" applyFill="1" applyBorder="1" applyAlignment="1" applyProtection="1">
      <alignment horizontal="center" shrinkToFit="1"/>
    </xf>
    <xf numFmtId="181" fontId="39" fillId="6" borderId="9" xfId="0" applyNumberFormat="1" applyFont="1" applyFill="1" applyBorder="1" applyAlignment="1">
      <alignment horizontal="center" shrinkToFit="1"/>
    </xf>
    <xf numFmtId="181" fontId="39" fillId="6" borderId="6" xfId="0" applyNumberFormat="1" applyFont="1" applyFill="1" applyBorder="1" applyAlignment="1">
      <alignment horizontal="center" shrinkToFit="1"/>
    </xf>
    <xf numFmtId="181" fontId="39" fillId="6" borderId="75" xfId="0" applyNumberFormat="1" applyFont="1" applyFill="1" applyBorder="1" applyAlignment="1">
      <alignment horizontal="center" shrinkToFit="1"/>
    </xf>
    <xf numFmtId="181" fontId="39" fillId="6" borderId="5" xfId="0" applyNumberFormat="1" applyFont="1" applyFill="1" applyBorder="1" applyAlignment="1">
      <alignment horizontal="center" shrinkToFit="1"/>
    </xf>
    <xf numFmtId="181" fontId="39" fillId="6" borderId="12" xfId="0" applyNumberFormat="1" applyFont="1" applyFill="1" applyBorder="1" applyAlignment="1">
      <alignment horizontal="center" shrinkToFit="1"/>
    </xf>
    <xf numFmtId="181" fontId="39" fillId="6" borderId="13" xfId="0" applyNumberFormat="1" applyFont="1" applyFill="1" applyBorder="1" applyAlignment="1">
      <alignment horizontal="center" shrinkToFit="1"/>
    </xf>
    <xf numFmtId="0" fontId="7" fillId="2" borderId="9" xfId="0" applyFont="1" applyFill="1" applyBorder="1" applyAlignment="1" applyProtection="1">
      <alignment horizontal="center" vertical="center" wrapText="1" shrinkToFit="1"/>
      <protection locked="0"/>
    </xf>
    <xf numFmtId="0" fontId="7" fillId="2" borderId="75"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9" fontId="5" fillId="11" borderId="9" xfId="0" applyNumberFormat="1" applyFont="1" applyFill="1" applyBorder="1" applyAlignment="1" applyProtection="1">
      <alignment horizontal="right"/>
      <protection locked="0"/>
    </xf>
    <xf numFmtId="9" fontId="5" fillId="11" borderId="6" xfId="0" applyNumberFormat="1" applyFont="1" applyFill="1" applyBorder="1" applyAlignment="1" applyProtection="1">
      <alignment horizontal="right"/>
      <protection locked="0"/>
    </xf>
    <xf numFmtId="9" fontId="5" fillId="11" borderId="75" xfId="0" applyNumberFormat="1" applyFont="1" applyFill="1" applyBorder="1" applyAlignment="1" applyProtection="1">
      <alignment horizontal="right"/>
      <protection locked="0"/>
    </xf>
    <xf numFmtId="9" fontId="5" fillId="11" borderId="5" xfId="0" applyNumberFormat="1" applyFont="1" applyFill="1" applyBorder="1" applyAlignment="1" applyProtection="1">
      <alignment horizontal="right"/>
      <protection locked="0"/>
    </xf>
    <xf numFmtId="9" fontId="5" fillId="11" borderId="12" xfId="0" applyNumberFormat="1" applyFont="1" applyFill="1" applyBorder="1" applyAlignment="1" applyProtection="1">
      <alignment horizontal="right"/>
      <protection locked="0"/>
    </xf>
    <xf numFmtId="9" fontId="5" fillId="11" borderId="13" xfId="0" applyNumberFormat="1" applyFont="1" applyFill="1" applyBorder="1" applyAlignment="1" applyProtection="1">
      <alignment horizontal="right"/>
      <protection locked="0"/>
    </xf>
    <xf numFmtId="207" fontId="39" fillId="11" borderId="101" xfId="2" applyNumberFormat="1" applyFont="1" applyFill="1" applyBorder="1" applyAlignment="1" applyProtection="1">
      <alignment horizontal="center" shrinkToFit="1"/>
      <protection locked="0"/>
    </xf>
    <xf numFmtId="207" fontId="39" fillId="11" borderId="103" xfId="2" applyNumberFormat="1" applyFont="1" applyFill="1" applyBorder="1" applyAlignment="1" applyProtection="1">
      <alignment horizontal="center" shrinkToFit="1"/>
      <protection locked="0"/>
    </xf>
    <xf numFmtId="38" fontId="56" fillId="0" borderId="101" xfId="2" applyFont="1" applyFill="1" applyBorder="1" applyAlignment="1" applyProtection="1">
      <alignment horizontal="center" shrinkToFit="1"/>
    </xf>
    <xf numFmtId="38" fontId="56" fillId="0" borderId="102" xfId="2" applyFont="1" applyFill="1" applyBorder="1" applyAlignment="1" applyProtection="1">
      <alignment horizontal="center" shrinkToFit="1"/>
    </xf>
    <xf numFmtId="181" fontId="39" fillId="6" borderId="24" xfId="0" applyNumberFormat="1" applyFont="1" applyFill="1" applyBorder="1" applyAlignment="1">
      <alignment horizontal="center" shrinkToFit="1"/>
    </xf>
    <xf numFmtId="181" fontId="39" fillId="6" borderId="52" xfId="0" applyNumberFormat="1" applyFont="1" applyFill="1" applyBorder="1" applyAlignment="1">
      <alignment horizontal="center" shrinkToFit="1"/>
    </xf>
    <xf numFmtId="181" fontId="39" fillId="6" borderId="53" xfId="0" applyNumberFormat="1" applyFont="1" applyFill="1" applyBorder="1" applyAlignment="1">
      <alignment horizontal="center" shrinkToFit="1"/>
    </xf>
    <xf numFmtId="9" fontId="5" fillId="6" borderId="24" xfId="0" applyNumberFormat="1" applyFont="1" applyFill="1" applyBorder="1" applyAlignment="1" applyProtection="1">
      <alignment horizontal="center"/>
      <protection locked="0"/>
    </xf>
    <xf numFmtId="9" fontId="5" fillId="6" borderId="52" xfId="0" applyNumberFormat="1" applyFont="1" applyFill="1" applyBorder="1" applyAlignment="1" applyProtection="1">
      <alignment horizontal="center"/>
      <protection locked="0"/>
    </xf>
    <xf numFmtId="9" fontId="5" fillId="6" borderId="53" xfId="0" applyNumberFormat="1" applyFont="1" applyFill="1" applyBorder="1" applyAlignment="1" applyProtection="1">
      <alignment horizontal="center"/>
      <protection locked="0"/>
    </xf>
    <xf numFmtId="9" fontId="5" fillId="11" borderId="101" xfId="0" applyNumberFormat="1" applyFont="1" applyFill="1" applyBorder="1" applyAlignment="1" applyProtection="1">
      <alignment horizontal="right"/>
      <protection locked="0"/>
    </xf>
    <xf numFmtId="9" fontId="5" fillId="11" borderId="102" xfId="0" applyNumberFormat="1" applyFont="1" applyFill="1" applyBorder="1" applyAlignment="1" applyProtection="1">
      <alignment horizontal="right"/>
      <protection locked="0"/>
    </xf>
    <xf numFmtId="9" fontId="5" fillId="11" borderId="103" xfId="0" applyNumberFormat="1" applyFont="1" applyFill="1" applyBorder="1" applyAlignment="1" applyProtection="1">
      <alignment horizontal="right"/>
      <protection locked="0"/>
    </xf>
    <xf numFmtId="0" fontId="5" fillId="2" borderId="24"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207" fontId="39" fillId="6" borderId="24" xfId="2" applyNumberFormat="1" applyFont="1" applyFill="1" applyBorder="1" applyAlignment="1" applyProtection="1">
      <alignment horizontal="center" shrinkToFit="1"/>
    </xf>
    <xf numFmtId="207" fontId="39" fillId="6" borderId="53" xfId="2" applyNumberFormat="1" applyFont="1" applyFill="1" applyBorder="1" applyAlignment="1" applyProtection="1">
      <alignment horizontal="center" shrinkToFit="1"/>
    </xf>
    <xf numFmtId="0" fontId="57" fillId="0" borderId="24" xfId="2" applyNumberFormat="1" applyFont="1" applyFill="1" applyBorder="1" applyAlignment="1" applyProtection="1">
      <alignment horizontal="center" shrinkToFit="1"/>
    </xf>
    <xf numFmtId="0" fontId="57" fillId="0" borderId="52" xfId="2" applyNumberFormat="1" applyFont="1" applyFill="1" applyBorder="1" applyAlignment="1" applyProtection="1">
      <alignment horizontal="center" shrinkToFit="1"/>
    </xf>
    <xf numFmtId="192" fontId="10" fillId="0" borderId="102" xfId="2" applyNumberFormat="1" applyFont="1" applyFill="1" applyBorder="1" applyAlignment="1" applyProtection="1">
      <alignment horizontal="center" shrinkToFit="1"/>
    </xf>
    <xf numFmtId="192" fontId="10" fillId="0" borderId="103" xfId="2" applyNumberFormat="1" applyFont="1" applyFill="1" applyBorder="1" applyAlignment="1" applyProtection="1">
      <alignment horizontal="center" shrinkToFit="1"/>
    </xf>
    <xf numFmtId="181" fontId="39" fillId="6" borderId="101" xfId="0" applyNumberFormat="1" applyFont="1" applyFill="1" applyBorder="1" applyAlignment="1">
      <alignment horizontal="center" shrinkToFit="1"/>
    </xf>
    <xf numFmtId="181" fontId="39" fillId="6" borderId="102" xfId="0" applyNumberFormat="1" applyFont="1" applyFill="1" applyBorder="1" applyAlignment="1">
      <alignment horizontal="center" shrinkToFit="1"/>
    </xf>
    <xf numFmtId="181" fontId="39" fillId="6" borderId="103" xfId="0" applyNumberFormat="1" applyFont="1" applyFill="1" applyBorder="1" applyAlignment="1">
      <alignment horizontal="center" shrinkToFit="1"/>
    </xf>
    <xf numFmtId="0" fontId="5" fillId="2" borderId="101" xfId="0" applyFont="1" applyFill="1" applyBorder="1" applyAlignment="1" applyProtection="1">
      <alignment horizontal="center" vertical="center" wrapText="1"/>
      <protection locked="0"/>
    </xf>
    <xf numFmtId="0" fontId="5" fillId="2" borderId="102" xfId="0" applyFont="1" applyFill="1" applyBorder="1" applyAlignment="1" applyProtection="1">
      <alignment horizontal="center" vertical="center" wrapText="1"/>
      <protection locked="0"/>
    </xf>
    <xf numFmtId="0" fontId="5" fillId="2" borderId="103" xfId="0" applyFont="1" applyFill="1" applyBorder="1" applyAlignment="1" applyProtection="1">
      <alignment horizontal="center" vertical="center" wrapText="1"/>
      <protection locked="0"/>
    </xf>
    <xf numFmtId="0" fontId="43" fillId="5" borderId="12" xfId="0" applyFont="1" applyFill="1" applyBorder="1" applyAlignment="1">
      <alignment horizontal="center" vertical="center"/>
    </xf>
    <xf numFmtId="0" fontId="21" fillId="9" borderId="89" xfId="0" applyFont="1" applyFill="1" applyBorder="1" applyAlignment="1">
      <alignment vertical="center" wrapText="1"/>
    </xf>
    <xf numFmtId="0" fontId="21" fillId="9" borderId="41" xfId="0" applyFont="1" applyFill="1" applyBorder="1" applyAlignment="1">
      <alignment vertical="center" wrapText="1"/>
    </xf>
    <xf numFmtId="0" fontId="43" fillId="0" borderId="8" xfId="0" applyFont="1" applyBorder="1" applyAlignment="1">
      <alignment vertical="center" wrapText="1"/>
    </xf>
    <xf numFmtId="0" fontId="43" fillId="0" borderId="11" xfId="0" applyFont="1" applyBorder="1" applyAlignment="1">
      <alignment horizontal="left" vertical="center" indent="1"/>
    </xf>
    <xf numFmtId="0" fontId="43" fillId="0" borderId="0" xfId="0" applyFont="1" applyAlignment="1">
      <alignment horizontal="left" vertical="center" indent="1"/>
    </xf>
    <xf numFmtId="0" fontId="43" fillId="0" borderId="8" xfId="0" applyFont="1" applyBorder="1" applyAlignment="1">
      <alignment horizontal="left" vertical="center" indent="1"/>
    </xf>
    <xf numFmtId="0" fontId="48" fillId="0" borderId="11" xfId="0" applyFont="1" applyBorder="1" applyAlignment="1">
      <alignment horizontal="left" vertical="center" indent="2"/>
    </xf>
    <xf numFmtId="0" fontId="48" fillId="0" borderId="0" xfId="0" applyFont="1" applyAlignment="1">
      <alignment horizontal="left" vertical="center" indent="2"/>
    </xf>
    <xf numFmtId="0" fontId="48" fillId="0" borderId="8" xfId="0" applyFont="1" applyBorder="1" applyAlignment="1">
      <alignment horizontal="left" vertical="center" indent="2"/>
    </xf>
    <xf numFmtId="0" fontId="44" fillId="9" borderId="66" xfId="5" applyFont="1" applyFill="1" applyBorder="1" applyAlignment="1">
      <alignment horizontal="center" vertical="center"/>
    </xf>
    <xf numFmtId="0" fontId="44" fillId="9" borderId="67" xfId="5" applyFont="1" applyFill="1" applyBorder="1" applyAlignment="1">
      <alignment horizontal="center" vertical="center"/>
    </xf>
    <xf numFmtId="0" fontId="44" fillId="9" borderId="68" xfId="5" applyFont="1" applyFill="1" applyBorder="1" applyAlignment="1">
      <alignment horizontal="center" vertical="center"/>
    </xf>
    <xf numFmtId="0" fontId="48" fillId="0" borderId="11" xfId="0" applyFont="1" applyBorder="1">
      <alignment vertical="center"/>
    </xf>
    <xf numFmtId="0" fontId="48" fillId="0" borderId="0" xfId="0" applyFont="1">
      <alignment vertical="center"/>
    </xf>
    <xf numFmtId="0" fontId="48" fillId="0" borderId="8" xfId="0" applyFont="1" applyBorder="1">
      <alignment vertical="center"/>
    </xf>
    <xf numFmtId="0" fontId="43" fillId="0" borderId="11" xfId="0" applyFont="1" applyBorder="1">
      <alignment vertical="center"/>
    </xf>
    <xf numFmtId="0" fontId="43" fillId="0" borderId="0" xfId="0" applyFont="1">
      <alignment vertical="center"/>
    </xf>
    <xf numFmtId="0" fontId="43" fillId="0" borderId="8" xfId="0" applyFont="1" applyBorder="1">
      <alignment vertical="center"/>
    </xf>
    <xf numFmtId="0" fontId="44" fillId="8" borderId="73" xfId="5" applyFont="1" applyFill="1" applyBorder="1" applyAlignment="1">
      <alignment horizontal="center" vertical="center"/>
    </xf>
    <xf numFmtId="0" fontId="44" fillId="8" borderId="74" xfId="5" applyFont="1" applyFill="1" applyBorder="1" applyAlignment="1">
      <alignment horizontal="center" vertical="center"/>
    </xf>
  </cellXfs>
  <cellStyles count="24">
    <cellStyle name="パーセント" xfId="1" builtinId="5"/>
    <cellStyle name="桁区切り" xfId="2" builtinId="6"/>
    <cellStyle name="桁区切り 2" xfId="3" xr:uid="{00000000-0005-0000-0000-000002000000}"/>
    <cellStyle name="桁区切り 2 2" xfId="18" xr:uid="{00000000-0005-0000-0000-000003000000}"/>
    <cellStyle name="桁区切り 2 2 2" xfId="23" xr:uid="{0543BD93-E627-4433-BB50-B793CB3EE23B}"/>
    <cellStyle name="桁区切り 3" xfId="22"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1"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7" xr:uid="{00000000-0005-0000-0000-00000C000000}"/>
    <cellStyle name="標準 3 4" xfId="16" xr:uid="{00000000-0005-0000-0000-00000D000000}"/>
    <cellStyle name="標準 4" xfId="11" xr:uid="{00000000-0005-0000-0000-00000E000000}"/>
    <cellStyle name="標準 4 2" xfId="20" xr:uid="{AA8DFFEC-F2D9-4529-88CA-53806EF37D33}"/>
    <cellStyle name="標準 5" xfId="19"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tabSelected="1" view="pageBreakPreview" zoomScaleNormal="64" zoomScaleSheetLayoutView="100" workbookViewId="0">
      <selection activeCell="G69" sqref="G69"/>
    </sheetView>
  </sheetViews>
  <sheetFormatPr defaultColWidth="4.08984375" defaultRowHeight="18" customHeight="1" x14ac:dyDescent="0.2"/>
  <cols>
    <col min="1" max="1" width="1.90625" style="94" customWidth="1"/>
    <col min="2" max="2" width="4.6328125" style="94" customWidth="1"/>
    <col min="3" max="3" width="8.7265625" style="94" customWidth="1"/>
    <col min="4" max="4" width="3.453125" style="94" customWidth="1"/>
    <col min="5" max="5" width="7.7265625" style="94" customWidth="1"/>
    <col min="6" max="6" width="3.453125" style="94" customWidth="1"/>
    <col min="7" max="7" width="7.7265625" style="94" customWidth="1"/>
    <col min="8" max="8" width="3.453125" style="94" customWidth="1"/>
    <col min="9" max="9" width="7.81640625" style="94" customWidth="1"/>
    <col min="10" max="10" width="3.453125" style="94" customWidth="1"/>
    <col min="11" max="11" width="8" style="94" customWidth="1"/>
    <col min="12" max="12" width="3.453125" style="94" customWidth="1"/>
    <col min="13" max="13" width="8" style="94" customWidth="1"/>
    <col min="14" max="14" width="7.36328125" style="94" customWidth="1"/>
    <col min="15" max="15" width="12.26953125" style="94" customWidth="1"/>
    <col min="16" max="16" width="2.6328125" style="94" customWidth="1"/>
    <col min="17" max="17" width="5.90625" style="94" customWidth="1"/>
    <col min="18" max="123" width="4.6328125" style="94" customWidth="1"/>
    <col min="124" max="256" width="8.6328125" style="94" customWidth="1"/>
    <col min="257" max="16384" width="4.08984375" style="94"/>
  </cols>
  <sheetData>
    <row r="1" spans="1:17" ht="18" customHeight="1" x14ac:dyDescent="0.2">
      <c r="A1" s="93" t="s">
        <v>248</v>
      </c>
    </row>
    <row r="2" spans="1:17" ht="18" customHeight="1" x14ac:dyDescent="0.2">
      <c r="A2" s="93" t="s">
        <v>499</v>
      </c>
      <c r="N2" s="94" t="s">
        <v>500</v>
      </c>
    </row>
    <row r="3" spans="1:17" s="95" customFormat="1" ht="42" customHeight="1" x14ac:dyDescent="0.2">
      <c r="D3" s="96"/>
      <c r="N3" s="459"/>
      <c r="O3" s="459"/>
    </row>
    <row r="4" spans="1:17" s="95" customFormat="1" ht="76.5" customHeight="1" x14ac:dyDescent="0.2">
      <c r="B4" s="428" t="s">
        <v>314</v>
      </c>
      <c r="C4" s="429"/>
      <c r="D4" s="429"/>
      <c r="E4" s="429"/>
      <c r="F4" s="429"/>
      <c r="G4" s="429"/>
      <c r="H4" s="429"/>
      <c r="I4" s="429"/>
      <c r="J4" s="429"/>
      <c r="K4" s="429"/>
      <c r="L4" s="429"/>
      <c r="M4" s="429"/>
      <c r="N4" s="429"/>
      <c r="O4" s="429"/>
    </row>
    <row r="5" spans="1:17" s="95" customFormat="1" ht="21.75" customHeight="1" x14ac:dyDescent="0.2">
      <c r="B5" s="97"/>
      <c r="C5" s="97"/>
      <c r="D5" s="97"/>
      <c r="E5" s="97"/>
      <c r="F5" s="98"/>
      <c r="G5" s="98"/>
      <c r="H5" s="98"/>
      <c r="I5" s="98"/>
      <c r="J5" s="98"/>
      <c r="K5" s="98"/>
      <c r="L5" s="98"/>
      <c r="M5" s="98"/>
      <c r="N5" s="98"/>
      <c r="O5" s="98"/>
    </row>
    <row r="6" spans="1:17" s="95" customFormat="1" ht="21.75" customHeight="1" x14ac:dyDescent="0.2">
      <c r="D6" s="442" t="s">
        <v>116</v>
      </c>
      <c r="E6" s="442"/>
      <c r="F6" s="461"/>
      <c r="G6" s="462"/>
      <c r="H6" s="462"/>
      <c r="I6" s="462"/>
      <c r="J6" s="462"/>
      <c r="K6" s="462"/>
      <c r="L6" s="462"/>
      <c r="M6" s="463"/>
    </row>
    <row r="7" spans="1:17" s="95" customFormat="1" ht="30.75" customHeight="1" x14ac:dyDescent="0.2">
      <c r="D7" s="460" t="s">
        <v>77</v>
      </c>
      <c r="E7" s="460"/>
      <c r="F7" s="439"/>
      <c r="G7" s="440"/>
      <c r="H7" s="440"/>
      <c r="I7" s="440"/>
      <c r="J7" s="440"/>
      <c r="K7" s="440"/>
      <c r="L7" s="440"/>
      <c r="M7" s="441"/>
      <c r="Q7" s="94"/>
    </row>
    <row r="8" spans="1:17" s="95" customFormat="1" ht="11.25" customHeight="1" x14ac:dyDescent="0.2">
      <c r="D8" s="100"/>
      <c r="E8" s="100"/>
      <c r="F8" s="98"/>
      <c r="G8" s="101"/>
      <c r="H8" s="101"/>
      <c r="I8" s="101"/>
      <c r="J8" s="101"/>
      <c r="K8" s="101"/>
      <c r="L8" s="101"/>
      <c r="M8" s="101"/>
    </row>
    <row r="9" spans="1:17" s="95" customFormat="1" ht="19.5" customHeight="1" x14ac:dyDescent="0.2">
      <c r="D9" s="442" t="s">
        <v>116</v>
      </c>
      <c r="E9" s="442"/>
      <c r="F9" s="436"/>
      <c r="G9" s="437"/>
      <c r="H9" s="437"/>
      <c r="I9" s="437"/>
      <c r="J9" s="437"/>
      <c r="K9" s="437"/>
      <c r="L9" s="437"/>
      <c r="M9" s="438"/>
    </row>
    <row r="10" spans="1:17" s="95" customFormat="1" ht="30.75" customHeight="1" x14ac:dyDescent="0.2">
      <c r="D10" s="460" t="s">
        <v>78</v>
      </c>
      <c r="E10" s="460"/>
      <c r="F10" s="439"/>
      <c r="G10" s="440"/>
      <c r="H10" s="440"/>
      <c r="I10" s="440"/>
      <c r="J10" s="440"/>
      <c r="K10" s="440"/>
      <c r="L10" s="102"/>
      <c r="M10" s="103" t="s">
        <v>154</v>
      </c>
      <c r="Q10" s="94"/>
    </row>
    <row r="11" spans="1:17" s="95" customFormat="1" ht="11.25" customHeight="1" x14ac:dyDescent="0.2">
      <c r="D11" s="100"/>
      <c r="E11" s="100"/>
      <c r="F11" s="104"/>
      <c r="H11" s="104"/>
      <c r="I11" s="104"/>
      <c r="J11" s="104"/>
      <c r="K11" s="104"/>
      <c r="L11" s="104"/>
      <c r="M11" s="104"/>
    </row>
    <row r="12" spans="1:17" s="95" customFormat="1" ht="21.75" customHeight="1" x14ac:dyDescent="0.2">
      <c r="D12" s="442" t="s">
        <v>116</v>
      </c>
      <c r="E12" s="442"/>
      <c r="F12" s="436"/>
      <c r="G12" s="437"/>
      <c r="H12" s="437"/>
      <c r="I12" s="437"/>
      <c r="J12" s="437"/>
      <c r="K12" s="437"/>
      <c r="L12" s="437"/>
      <c r="M12" s="438"/>
    </row>
    <row r="13" spans="1:17" s="95" customFormat="1" ht="30.75" customHeight="1" x14ac:dyDescent="0.2">
      <c r="D13" s="460" t="s">
        <v>55</v>
      </c>
      <c r="E13" s="460"/>
      <c r="F13" s="439"/>
      <c r="G13" s="440"/>
      <c r="H13" s="440"/>
      <c r="I13" s="440"/>
      <c r="J13" s="440"/>
      <c r="K13" s="440"/>
      <c r="L13" s="440"/>
      <c r="M13" s="441"/>
    </row>
    <row r="14" spans="1:17" s="95" customFormat="1" ht="20.25" customHeight="1" x14ac:dyDescent="0.2">
      <c r="E14" s="105"/>
    </row>
    <row r="15" spans="1:17" s="95" customFormat="1" ht="21.75" customHeight="1" x14ac:dyDescent="0.2">
      <c r="C15" s="105"/>
      <c r="D15" s="105"/>
      <c r="E15" s="105"/>
    </row>
    <row r="16" spans="1:17" s="95" customFormat="1" ht="21.75" customHeight="1" x14ac:dyDescent="0.2">
      <c r="D16" s="93" t="s">
        <v>155</v>
      </c>
      <c r="E16" s="468" t="s">
        <v>156</v>
      </c>
      <c r="F16" s="468"/>
      <c r="G16" s="468"/>
      <c r="H16" s="468"/>
      <c r="I16" s="468"/>
      <c r="J16" s="468"/>
      <c r="K16" s="468"/>
      <c r="L16" s="468"/>
      <c r="M16" s="468"/>
      <c r="N16" s="468"/>
      <c r="O16" s="468"/>
    </row>
    <row r="17" spans="1:36" s="95" customFormat="1" ht="16.5" customHeight="1" x14ac:dyDescent="0.2">
      <c r="C17" s="96"/>
      <c r="D17" s="106"/>
      <c r="E17" s="106"/>
      <c r="F17" s="98"/>
      <c r="G17" s="98"/>
      <c r="H17" s="98"/>
      <c r="I17" s="98"/>
      <c r="J17" s="98"/>
      <c r="K17" s="98"/>
      <c r="L17" s="98"/>
      <c r="M17" s="98"/>
      <c r="N17" s="98"/>
      <c r="O17" s="98"/>
    </row>
    <row r="18" spans="1:36" s="95" customFormat="1" ht="21.75" customHeight="1" x14ac:dyDescent="0.2">
      <c r="D18" s="98" t="s">
        <v>56</v>
      </c>
      <c r="E18" s="97"/>
      <c r="F18" s="106"/>
      <c r="G18" s="106"/>
      <c r="H18" s="98"/>
      <c r="I18" s="98"/>
      <c r="J18" s="98"/>
      <c r="K18" s="98"/>
      <c r="L18" s="98"/>
      <c r="M18" s="98"/>
      <c r="N18" s="98"/>
      <c r="O18" s="98"/>
    </row>
    <row r="19" spans="1:36" s="95" customFormat="1" ht="21.75" customHeight="1" x14ac:dyDescent="0.2">
      <c r="D19" s="159" t="s">
        <v>633</v>
      </c>
      <c r="E19" s="471" t="s">
        <v>108</v>
      </c>
      <c r="F19" s="472"/>
      <c r="G19" s="472"/>
      <c r="H19" s="472"/>
      <c r="I19" s="472"/>
      <c r="J19" s="472"/>
      <c r="K19" s="472"/>
      <c r="L19" s="472"/>
      <c r="M19" s="473"/>
      <c r="N19" s="107" t="s">
        <v>58</v>
      </c>
    </row>
    <row r="20" spans="1:36" s="95" customFormat="1" ht="21.75" customHeight="1" x14ac:dyDescent="0.2">
      <c r="D20" s="160"/>
      <c r="E20" s="471" t="s">
        <v>306</v>
      </c>
      <c r="F20" s="472"/>
      <c r="G20" s="472"/>
      <c r="H20" s="472"/>
      <c r="I20" s="472"/>
      <c r="J20" s="472"/>
      <c r="K20" s="472"/>
      <c r="L20" s="472"/>
      <c r="M20" s="473"/>
      <c r="N20" s="107" t="s">
        <v>59</v>
      </c>
    </row>
    <row r="21" spans="1:36" s="95" customFormat="1" ht="21.75" customHeight="1" x14ac:dyDescent="0.2">
      <c r="D21" s="160"/>
      <c r="E21" s="471" t="s">
        <v>307</v>
      </c>
      <c r="F21" s="472"/>
      <c r="G21" s="472"/>
      <c r="H21" s="472"/>
      <c r="I21" s="472"/>
      <c r="J21" s="472"/>
      <c r="K21" s="472"/>
      <c r="L21" s="472"/>
      <c r="M21" s="473"/>
      <c r="N21" s="107" t="s">
        <v>59</v>
      </c>
    </row>
    <row r="22" spans="1:36" s="95" customFormat="1" ht="21.75" customHeight="1" x14ac:dyDescent="0.2">
      <c r="D22" s="160"/>
      <c r="E22" s="474" t="s">
        <v>308</v>
      </c>
      <c r="F22" s="475"/>
      <c r="G22" s="475"/>
      <c r="H22" s="475"/>
      <c r="I22" s="475"/>
      <c r="J22" s="475"/>
      <c r="K22" s="475"/>
      <c r="L22" s="475"/>
      <c r="M22" s="476"/>
      <c r="N22" s="107" t="s">
        <v>59</v>
      </c>
    </row>
    <row r="23" spans="1:36" s="95" customFormat="1" ht="28.5" customHeight="1" x14ac:dyDescent="0.2">
      <c r="C23" s="108"/>
      <c r="D23" s="108" t="s">
        <v>60</v>
      </c>
      <c r="E23" s="109"/>
      <c r="F23" s="109"/>
      <c r="G23" s="109"/>
      <c r="H23" s="110"/>
      <c r="I23" s="109"/>
      <c r="J23" s="109"/>
      <c r="K23" s="109"/>
      <c r="L23" s="109"/>
      <c r="M23" s="109"/>
      <c r="N23" s="109"/>
      <c r="O23" s="109"/>
    </row>
    <row r="24" spans="1:36" s="95" customFormat="1" ht="48.75" customHeight="1" x14ac:dyDescent="0.2">
      <c r="C24" s="108"/>
      <c r="D24" s="111"/>
      <c r="E24" s="109"/>
      <c r="F24" s="109"/>
      <c r="G24" s="109"/>
      <c r="H24" s="109"/>
      <c r="I24" s="109"/>
      <c r="J24" s="109"/>
      <c r="K24" s="109"/>
      <c r="L24" s="109"/>
      <c r="M24" s="109"/>
      <c r="N24" s="109"/>
      <c r="O24" s="109"/>
    </row>
    <row r="25" spans="1:36" s="95" customFormat="1" ht="14.25" customHeight="1" x14ac:dyDescent="0.2">
      <c r="C25" s="108" t="s">
        <v>157</v>
      </c>
      <c r="D25" s="108"/>
      <c r="E25" s="108"/>
      <c r="F25" s="108"/>
      <c r="G25" s="108"/>
      <c r="H25" s="108"/>
      <c r="I25" s="108"/>
      <c r="J25" s="108"/>
      <c r="K25" s="108"/>
      <c r="L25" s="108"/>
      <c r="M25" s="108"/>
      <c r="N25" s="108"/>
      <c r="O25" s="108"/>
    </row>
    <row r="26" spans="1:36" s="95" customFormat="1" ht="45.75" customHeight="1" x14ac:dyDescent="0.2">
      <c r="A26" s="112"/>
      <c r="B26" s="112"/>
      <c r="C26" s="433" t="s">
        <v>158</v>
      </c>
      <c r="D26" s="433"/>
      <c r="E26" s="433"/>
      <c r="F26" s="433"/>
      <c r="G26" s="433"/>
      <c r="H26" s="433"/>
      <c r="I26" s="433"/>
      <c r="J26" s="433"/>
      <c r="K26" s="433"/>
      <c r="L26" s="433"/>
      <c r="M26" s="433"/>
      <c r="N26" s="433"/>
      <c r="O26" s="433"/>
    </row>
    <row r="27" spans="1:36" ht="19.5" customHeight="1" x14ac:dyDescent="0.2">
      <c r="A27" s="114" t="s">
        <v>30</v>
      </c>
      <c r="B27" s="115"/>
      <c r="C27" s="115"/>
      <c r="D27" s="115"/>
      <c r="E27" s="115"/>
      <c r="F27" s="115"/>
      <c r="G27" s="115"/>
      <c r="H27" s="115"/>
      <c r="I27" s="115"/>
      <c r="J27" s="98"/>
      <c r="K27" s="98"/>
      <c r="L27" s="98"/>
      <c r="M27" s="98"/>
      <c r="N27" s="98"/>
      <c r="O27" s="98"/>
    </row>
    <row r="28" spans="1:36" ht="28.5" customHeight="1" x14ac:dyDescent="0.2">
      <c r="A28" s="114"/>
      <c r="B28" s="433" t="s">
        <v>119</v>
      </c>
      <c r="C28" s="433"/>
      <c r="D28" s="433"/>
      <c r="E28" s="433"/>
      <c r="F28" s="433"/>
      <c r="G28" s="433"/>
      <c r="H28" s="433"/>
      <c r="I28" s="433"/>
      <c r="J28" s="433"/>
      <c r="K28" s="433"/>
      <c r="L28" s="433"/>
      <c r="M28" s="433"/>
      <c r="N28" s="433"/>
      <c r="O28" s="433"/>
      <c r="P28" s="116"/>
      <c r="Q28" s="116"/>
      <c r="R28" s="116"/>
      <c r="S28" s="116"/>
      <c r="T28" s="116"/>
      <c r="U28" s="116"/>
      <c r="V28" s="116"/>
      <c r="W28" s="116"/>
      <c r="X28" s="116"/>
      <c r="Y28" s="116"/>
      <c r="Z28" s="116"/>
      <c r="AA28" s="116"/>
      <c r="AB28" s="116"/>
      <c r="AC28" s="116"/>
      <c r="AD28" s="116"/>
      <c r="AE28" s="116"/>
      <c r="AF28" s="116"/>
      <c r="AG28" s="116"/>
      <c r="AH28" s="116"/>
      <c r="AI28" s="116"/>
      <c r="AJ28" s="116"/>
    </row>
    <row r="29" spans="1:36" ht="20.25" customHeight="1" x14ac:dyDescent="0.2">
      <c r="A29" s="114"/>
      <c r="B29" s="93" t="s">
        <v>427</v>
      </c>
      <c r="C29" s="93"/>
      <c r="D29" s="98"/>
      <c r="E29" s="98"/>
      <c r="F29" s="117"/>
      <c r="G29" s="117"/>
      <c r="H29" s="118"/>
      <c r="I29" s="118"/>
      <c r="J29" s="98"/>
      <c r="K29" s="98"/>
      <c r="L29" s="98"/>
      <c r="M29" s="98"/>
      <c r="N29" s="98"/>
      <c r="O29" s="98"/>
    </row>
    <row r="30" spans="1:36" ht="31.5" customHeight="1" x14ac:dyDescent="0.2">
      <c r="A30" s="119"/>
      <c r="B30" s="447"/>
      <c r="C30" s="448"/>
      <c r="D30" s="477" t="s">
        <v>29</v>
      </c>
      <c r="E30" s="444"/>
      <c r="F30" s="443" t="s">
        <v>28</v>
      </c>
      <c r="G30" s="444"/>
      <c r="H30" s="445" t="s">
        <v>62</v>
      </c>
      <c r="I30" s="446"/>
      <c r="J30" s="443" t="s">
        <v>269</v>
      </c>
      <c r="K30" s="444"/>
      <c r="L30" s="496" t="s">
        <v>269</v>
      </c>
      <c r="M30" s="497"/>
      <c r="N30" s="98"/>
      <c r="O30" s="98"/>
    </row>
    <row r="31" spans="1:36" ht="9" customHeight="1" x14ac:dyDescent="0.2">
      <c r="A31" s="119"/>
      <c r="B31" s="402" t="s">
        <v>63</v>
      </c>
      <c r="C31" s="403"/>
      <c r="D31" s="120"/>
      <c r="E31" s="121"/>
      <c r="F31" s="120"/>
      <c r="G31" s="121"/>
      <c r="H31" s="398"/>
      <c r="I31" s="432"/>
      <c r="J31" s="120"/>
      <c r="K31" s="121"/>
      <c r="L31" s="120"/>
      <c r="M31" s="121"/>
      <c r="N31" s="122"/>
      <c r="O31" s="98"/>
    </row>
    <row r="32" spans="1:36" ht="22.5" customHeight="1" x14ac:dyDescent="0.2">
      <c r="A32" s="119"/>
      <c r="B32" s="404"/>
      <c r="C32" s="405"/>
      <c r="D32" s="123" t="s">
        <v>449</v>
      </c>
      <c r="E32" s="124"/>
      <c r="F32" s="123" t="s">
        <v>449</v>
      </c>
      <c r="G32" s="124"/>
      <c r="H32" s="434">
        <f>G32-E32+1</f>
        <v>1</v>
      </c>
      <c r="I32" s="435"/>
      <c r="J32" s="123"/>
      <c r="K32" s="124"/>
      <c r="L32" s="123"/>
      <c r="M32" s="124"/>
      <c r="N32" s="122"/>
      <c r="O32" s="98"/>
    </row>
    <row r="33" spans="1:18" ht="6.75" customHeight="1" x14ac:dyDescent="0.2">
      <c r="A33" s="119"/>
      <c r="B33" s="402" t="s">
        <v>121</v>
      </c>
      <c r="C33" s="403"/>
      <c r="D33" s="120"/>
      <c r="E33" s="121"/>
      <c r="F33" s="120"/>
      <c r="G33" s="121"/>
      <c r="H33" s="398"/>
      <c r="I33" s="432"/>
      <c r="J33" s="120"/>
      <c r="K33" s="121"/>
      <c r="L33" s="120"/>
      <c r="M33" s="121"/>
      <c r="N33" s="122"/>
      <c r="O33" s="98"/>
    </row>
    <row r="34" spans="1:18" ht="22.5" customHeight="1" x14ac:dyDescent="0.2">
      <c r="A34" s="119"/>
      <c r="B34" s="404"/>
      <c r="C34" s="405"/>
      <c r="D34" s="123" t="s">
        <v>449</v>
      </c>
      <c r="E34" s="124"/>
      <c r="F34" s="123" t="s">
        <v>449</v>
      </c>
      <c r="G34" s="124"/>
      <c r="H34" s="434">
        <f>G34-E34+1</f>
        <v>1</v>
      </c>
      <c r="I34" s="435"/>
      <c r="J34" s="123"/>
      <c r="K34" s="124"/>
      <c r="L34" s="123"/>
      <c r="M34" s="124"/>
      <c r="N34" s="122"/>
      <c r="O34" s="98"/>
    </row>
    <row r="35" spans="1:18" ht="6.75" customHeight="1" x14ac:dyDescent="0.2">
      <c r="A35" s="119"/>
      <c r="B35" s="402" t="s">
        <v>122</v>
      </c>
      <c r="C35" s="403"/>
      <c r="D35" s="120"/>
      <c r="E35" s="121"/>
      <c r="F35" s="120"/>
      <c r="G35" s="121"/>
      <c r="H35" s="398"/>
      <c r="I35" s="399"/>
      <c r="J35" s="120"/>
      <c r="K35" s="121"/>
      <c r="L35" s="120"/>
      <c r="M35" s="121"/>
      <c r="N35" s="122"/>
      <c r="O35" s="98"/>
    </row>
    <row r="36" spans="1:18" ht="22.5" customHeight="1" x14ac:dyDescent="0.2">
      <c r="A36" s="119"/>
      <c r="B36" s="404"/>
      <c r="C36" s="405"/>
      <c r="D36" s="123" t="s">
        <v>449</v>
      </c>
      <c r="E36" s="124"/>
      <c r="F36" s="123" t="s">
        <v>449</v>
      </c>
      <c r="G36" s="124"/>
      <c r="H36" s="434">
        <f>G36-E36+1</f>
        <v>1</v>
      </c>
      <c r="I36" s="435"/>
      <c r="J36" s="123"/>
      <c r="K36" s="124"/>
      <c r="L36" s="123"/>
      <c r="M36" s="124"/>
      <c r="N36" s="122"/>
      <c r="O36" s="98"/>
    </row>
    <row r="37" spans="1:18" ht="9" customHeight="1" x14ac:dyDescent="0.2">
      <c r="A37" s="119"/>
      <c r="B37" s="402" t="s">
        <v>64</v>
      </c>
      <c r="C37" s="403"/>
      <c r="D37" s="125"/>
      <c r="E37" s="126"/>
      <c r="F37" s="125"/>
      <c r="G37" s="126"/>
      <c r="H37" s="398"/>
      <c r="I37" s="399"/>
      <c r="J37" s="125"/>
      <c r="K37" s="126"/>
      <c r="L37" s="125"/>
      <c r="M37" s="126"/>
      <c r="N37" s="122"/>
      <c r="O37" s="98"/>
    </row>
    <row r="38" spans="1:18" ht="22.5" customHeight="1" x14ac:dyDescent="0.2">
      <c r="A38" s="119"/>
      <c r="B38" s="404"/>
      <c r="C38" s="405"/>
      <c r="D38" s="127"/>
      <c r="E38" s="128"/>
      <c r="F38" s="127"/>
      <c r="G38" s="128"/>
      <c r="H38" s="469">
        <v>0</v>
      </c>
      <c r="I38" s="470"/>
      <c r="J38" s="127"/>
      <c r="K38" s="128"/>
      <c r="L38" s="127"/>
      <c r="M38" s="128"/>
      <c r="N38" s="122"/>
      <c r="O38" s="98"/>
    </row>
    <row r="39" spans="1:18" ht="9" customHeight="1" x14ac:dyDescent="0.2">
      <c r="A39" s="119"/>
      <c r="B39" s="402" t="s">
        <v>65</v>
      </c>
      <c r="C39" s="403"/>
      <c r="D39" s="125"/>
      <c r="E39" s="126"/>
      <c r="F39" s="125"/>
      <c r="G39" s="126"/>
      <c r="H39" s="398"/>
      <c r="I39" s="399"/>
      <c r="J39" s="125"/>
      <c r="K39" s="126"/>
      <c r="L39" s="125"/>
      <c r="M39" s="126"/>
      <c r="N39" s="122"/>
      <c r="O39" s="98"/>
    </row>
    <row r="40" spans="1:18" ht="22.5" customHeight="1" x14ac:dyDescent="0.2">
      <c r="A40" s="119"/>
      <c r="B40" s="404"/>
      <c r="C40" s="405"/>
      <c r="D40" s="127"/>
      <c r="E40" s="128"/>
      <c r="F40" s="127"/>
      <c r="G40" s="128"/>
      <c r="H40" s="469">
        <v>0</v>
      </c>
      <c r="I40" s="470"/>
      <c r="J40" s="127"/>
      <c r="K40" s="128"/>
      <c r="L40" s="127"/>
      <c r="M40" s="128"/>
      <c r="N40" s="122"/>
      <c r="O40" s="98"/>
    </row>
    <row r="41" spans="1:18" s="129" customFormat="1" ht="22.5" customHeight="1" x14ac:dyDescent="0.2">
      <c r="A41" s="114"/>
      <c r="B41" s="93" t="s">
        <v>428</v>
      </c>
      <c r="N41" s="130"/>
      <c r="O41" s="130"/>
      <c r="R41" s="131"/>
    </row>
    <row r="42" spans="1:18" ht="21" customHeight="1" x14ac:dyDescent="0.2">
      <c r="A42" s="132"/>
      <c r="B42" s="421" t="s">
        <v>159</v>
      </c>
      <c r="C42" s="422"/>
      <c r="D42" s="133"/>
      <c r="E42" s="134"/>
      <c r="F42" s="134"/>
      <c r="G42" s="134"/>
      <c r="H42" s="134"/>
      <c r="I42" s="134"/>
      <c r="J42" s="134"/>
      <c r="K42" s="135"/>
      <c r="L42" s="498" t="s">
        <v>52</v>
      </c>
      <c r="M42" s="499"/>
      <c r="N42" s="464" t="s">
        <v>501</v>
      </c>
      <c r="O42" s="466" t="s">
        <v>437</v>
      </c>
    </row>
    <row r="43" spans="1:18" ht="21" customHeight="1" x14ac:dyDescent="0.2">
      <c r="A43" s="132"/>
      <c r="B43" s="423"/>
      <c r="C43" s="424"/>
      <c r="D43" s="400" t="s">
        <v>23</v>
      </c>
      <c r="E43" s="401"/>
      <c r="F43" s="400" t="s">
        <v>27</v>
      </c>
      <c r="G43" s="401"/>
      <c r="H43" s="400" t="s">
        <v>26</v>
      </c>
      <c r="I43" s="401"/>
      <c r="J43" s="400" t="s">
        <v>66</v>
      </c>
      <c r="K43" s="401"/>
      <c r="L43" s="500"/>
      <c r="M43" s="501"/>
      <c r="N43" s="465"/>
      <c r="O43" s="467"/>
    </row>
    <row r="44" spans="1:18" ht="9" customHeight="1" x14ac:dyDescent="0.2">
      <c r="A44" s="132"/>
      <c r="B44" s="136"/>
      <c r="C44" s="457" t="s">
        <v>113</v>
      </c>
      <c r="D44" s="485"/>
      <c r="E44" s="486"/>
      <c r="F44" s="485"/>
      <c r="G44" s="486"/>
      <c r="H44" s="485"/>
      <c r="I44" s="486"/>
      <c r="J44" s="478"/>
      <c r="K44" s="479"/>
      <c r="L44" s="506">
        <f>SUM(D44:H44)</f>
        <v>0</v>
      </c>
      <c r="M44" s="507"/>
      <c r="N44" s="138"/>
      <c r="O44" s="368"/>
    </row>
    <row r="45" spans="1:18" ht="22.5" customHeight="1" x14ac:dyDescent="0.2">
      <c r="A45" s="132"/>
      <c r="B45" s="136"/>
      <c r="C45" s="458"/>
      <c r="D45" s="426"/>
      <c r="E45" s="427"/>
      <c r="F45" s="426"/>
      <c r="G45" s="427"/>
      <c r="H45" s="426"/>
      <c r="I45" s="427"/>
      <c r="J45" s="480"/>
      <c r="K45" s="481"/>
      <c r="L45" s="504">
        <f>SUM(D45:I45)</f>
        <v>0</v>
      </c>
      <c r="M45" s="505"/>
      <c r="N45" s="139"/>
      <c r="O45" s="369"/>
    </row>
    <row r="46" spans="1:18" ht="9" customHeight="1" x14ac:dyDescent="0.2">
      <c r="A46" s="132"/>
      <c r="B46" s="136"/>
      <c r="C46" s="493" t="s">
        <v>112</v>
      </c>
      <c r="D46" s="482"/>
      <c r="E46" s="487"/>
      <c r="F46" s="482"/>
      <c r="G46" s="487"/>
      <c r="H46" s="482"/>
      <c r="I46" s="487"/>
      <c r="J46" s="482"/>
      <c r="K46" s="487"/>
      <c r="L46" s="506">
        <f>SUM(D46:K46)</f>
        <v>0</v>
      </c>
      <c r="M46" s="507"/>
      <c r="N46" s="137"/>
      <c r="O46" s="140"/>
    </row>
    <row r="47" spans="1:18" ht="20" customHeight="1" x14ac:dyDescent="0.2">
      <c r="A47" s="132"/>
      <c r="B47" s="136"/>
      <c r="C47" s="494"/>
      <c r="D47" s="490">
        <v>0</v>
      </c>
      <c r="E47" s="491"/>
      <c r="F47" s="490">
        <v>0</v>
      </c>
      <c r="G47" s="491"/>
      <c r="H47" s="490">
        <v>0</v>
      </c>
      <c r="I47" s="491"/>
      <c r="J47" s="490">
        <v>0</v>
      </c>
      <c r="K47" s="491"/>
      <c r="L47" s="502">
        <f>SUM(D47:J47)</f>
        <v>0</v>
      </c>
      <c r="M47" s="503"/>
      <c r="N47" s="488">
        <v>0</v>
      </c>
      <c r="O47" s="513">
        <v>0</v>
      </c>
    </row>
    <row r="48" spans="1:18" ht="9" customHeight="1" x14ac:dyDescent="0.2">
      <c r="A48" s="132"/>
      <c r="B48" s="141"/>
      <c r="C48" s="494"/>
      <c r="D48" s="508" t="s">
        <v>67</v>
      </c>
      <c r="E48" s="142"/>
      <c r="F48" s="510" t="s">
        <v>67</v>
      </c>
      <c r="G48" s="142"/>
      <c r="H48" s="510" t="s">
        <v>67</v>
      </c>
      <c r="I48" s="142"/>
      <c r="J48" s="510" t="s">
        <v>67</v>
      </c>
      <c r="K48" s="142"/>
      <c r="L48" s="502"/>
      <c r="M48" s="503"/>
      <c r="N48" s="488"/>
      <c r="O48" s="513"/>
    </row>
    <row r="49" spans="1:35" ht="20" customHeight="1" x14ac:dyDescent="0.2">
      <c r="A49" s="132"/>
      <c r="B49" s="143"/>
      <c r="C49" s="495"/>
      <c r="D49" s="509"/>
      <c r="E49" s="144"/>
      <c r="F49" s="511"/>
      <c r="G49" s="144"/>
      <c r="H49" s="511"/>
      <c r="I49" s="144"/>
      <c r="J49" s="511"/>
      <c r="K49" s="144"/>
      <c r="L49" s="504"/>
      <c r="M49" s="505"/>
      <c r="N49" s="489"/>
      <c r="O49" s="514"/>
    </row>
    <row r="50" spans="1:35" ht="10.5" customHeight="1" x14ac:dyDescent="0.2">
      <c r="A50" s="132"/>
      <c r="B50" s="414" t="s">
        <v>68</v>
      </c>
      <c r="C50" s="416" t="s">
        <v>118</v>
      </c>
      <c r="D50" s="482">
        <v>0</v>
      </c>
      <c r="E50" s="483"/>
      <c r="F50" s="483"/>
      <c r="G50" s="483"/>
      <c r="H50" s="483"/>
      <c r="I50" s="483"/>
      <c r="J50" s="483"/>
      <c r="K50" s="483"/>
      <c r="L50" s="483"/>
      <c r="M50" s="483"/>
      <c r="N50" s="484"/>
      <c r="O50" s="140"/>
    </row>
    <row r="51" spans="1:35" ht="24" customHeight="1" x14ac:dyDescent="0.2">
      <c r="A51" s="132"/>
      <c r="B51" s="415"/>
      <c r="C51" s="417"/>
      <c r="D51" s="418">
        <v>0</v>
      </c>
      <c r="E51" s="419"/>
      <c r="F51" s="419"/>
      <c r="G51" s="419"/>
      <c r="H51" s="419"/>
      <c r="I51" s="419"/>
      <c r="J51" s="419"/>
      <c r="K51" s="419"/>
      <c r="L51" s="419"/>
      <c r="M51" s="419"/>
      <c r="N51" s="420"/>
      <c r="O51" s="145">
        <v>0</v>
      </c>
    </row>
    <row r="52" spans="1:35" ht="41" customHeight="1" x14ac:dyDescent="0.2">
      <c r="A52" s="132"/>
      <c r="B52" s="397" t="s">
        <v>426</v>
      </c>
      <c r="C52" s="397"/>
      <c r="D52" s="397"/>
      <c r="E52" s="397"/>
      <c r="F52" s="397"/>
      <c r="G52" s="397"/>
      <c r="H52" s="397"/>
      <c r="I52" s="397"/>
      <c r="J52" s="397"/>
      <c r="K52" s="397"/>
      <c r="L52" s="397"/>
      <c r="M52" s="397"/>
      <c r="N52" s="397"/>
      <c r="O52" s="397"/>
      <c r="P52" s="146"/>
      <c r="Q52" s="146"/>
      <c r="R52" s="146"/>
      <c r="S52" s="146"/>
      <c r="T52" s="146"/>
      <c r="U52" s="146"/>
      <c r="V52" s="146"/>
      <c r="W52" s="146"/>
      <c r="X52" s="146"/>
      <c r="Y52" s="146"/>
      <c r="Z52" s="146"/>
      <c r="AA52" s="146"/>
      <c r="AB52" s="146"/>
      <c r="AC52" s="146"/>
      <c r="AD52" s="146"/>
      <c r="AE52" s="146"/>
      <c r="AF52" s="146"/>
      <c r="AG52" s="146"/>
      <c r="AH52" s="146"/>
      <c r="AI52" s="146"/>
    </row>
    <row r="53" spans="1:35" s="95" customFormat="1" ht="20.5" customHeight="1" x14ac:dyDescent="0.2">
      <c r="A53" s="147"/>
      <c r="B53" s="450" t="s">
        <v>69</v>
      </c>
      <c r="C53" s="451"/>
      <c r="D53" s="451"/>
      <c r="E53" s="452"/>
      <c r="F53" s="381" t="s">
        <v>2</v>
      </c>
      <c r="G53" s="382"/>
      <c r="H53" s="382"/>
      <c r="I53" s="383"/>
      <c r="J53" s="381" t="s">
        <v>3</v>
      </c>
      <c r="K53" s="383"/>
      <c r="L53" s="388" t="s">
        <v>4</v>
      </c>
      <c r="M53" s="388"/>
      <c r="O53" s="492" t="s">
        <v>438</v>
      </c>
    </row>
    <row r="54" spans="1:35" s="95" customFormat="1" ht="21" customHeight="1" x14ac:dyDescent="0.2">
      <c r="A54" s="147"/>
      <c r="B54" s="453"/>
      <c r="C54" s="454"/>
      <c r="D54" s="454"/>
      <c r="E54" s="455"/>
      <c r="F54" s="378"/>
      <c r="G54" s="379"/>
      <c r="H54" s="430" t="s">
        <v>635</v>
      </c>
      <c r="I54" s="431"/>
      <c r="J54" s="384"/>
      <c r="K54" s="385"/>
      <c r="L54" s="388"/>
      <c r="M54" s="388"/>
      <c r="O54" s="492"/>
    </row>
    <row r="55" spans="1:35" s="95" customFormat="1" ht="9" customHeight="1" x14ac:dyDescent="0.2">
      <c r="A55" s="147"/>
      <c r="B55" s="453"/>
      <c r="C55" s="454"/>
      <c r="D55" s="454"/>
      <c r="E55" s="455"/>
      <c r="F55" s="386"/>
      <c r="G55" s="386"/>
      <c r="H55" s="387"/>
      <c r="I55" s="387"/>
      <c r="J55" s="386"/>
      <c r="K55" s="386"/>
      <c r="L55" s="389">
        <v>0</v>
      </c>
      <c r="M55" s="389"/>
      <c r="O55" s="492"/>
    </row>
    <row r="56" spans="1:35" s="95" customFormat="1" ht="22.5" customHeight="1" x14ac:dyDescent="0.2">
      <c r="A56" s="147"/>
      <c r="B56" s="453"/>
      <c r="C56" s="454"/>
      <c r="D56" s="454"/>
      <c r="E56" s="455"/>
      <c r="F56" s="512">
        <v>0</v>
      </c>
      <c r="G56" s="412"/>
      <c r="H56" s="413">
        <v>0</v>
      </c>
      <c r="I56" s="413"/>
      <c r="J56" s="412">
        <v>0</v>
      </c>
      <c r="K56" s="412"/>
      <c r="L56" s="389"/>
      <c r="M56" s="389"/>
      <c r="O56" s="492"/>
    </row>
    <row r="57" spans="1:35" s="95" customFormat="1" ht="9" customHeight="1" x14ac:dyDescent="0.2">
      <c r="A57" s="147"/>
      <c r="B57" s="377"/>
      <c r="C57" s="406" t="s">
        <v>270</v>
      </c>
      <c r="D57" s="407"/>
      <c r="E57" s="408"/>
      <c r="F57" s="449"/>
      <c r="G57" s="449"/>
      <c r="H57" s="396"/>
      <c r="I57" s="396"/>
      <c r="J57" s="449"/>
      <c r="K57" s="449"/>
      <c r="L57" s="389">
        <v>0</v>
      </c>
      <c r="M57" s="389"/>
      <c r="O57" s="162"/>
    </row>
    <row r="58" spans="1:35" s="95" customFormat="1" ht="22.5" customHeight="1" x14ac:dyDescent="0.2">
      <c r="A58" s="147"/>
      <c r="B58" s="380"/>
      <c r="C58" s="409"/>
      <c r="D58" s="410"/>
      <c r="E58" s="411"/>
      <c r="F58" s="412">
        <v>0</v>
      </c>
      <c r="G58" s="412"/>
      <c r="H58" s="413">
        <v>0</v>
      </c>
      <c r="I58" s="413"/>
      <c r="J58" s="412">
        <v>0</v>
      </c>
      <c r="K58" s="412"/>
      <c r="L58" s="389"/>
      <c r="M58" s="389"/>
      <c r="O58" s="161">
        <f>活動計画書!I47</f>
        <v>0</v>
      </c>
    </row>
    <row r="59" spans="1:35" s="95" customFormat="1" ht="18" customHeight="1" x14ac:dyDescent="0.2">
      <c r="A59" s="147"/>
      <c r="B59" s="456" t="s">
        <v>280</v>
      </c>
      <c r="C59" s="456"/>
      <c r="D59" s="456"/>
      <c r="E59" s="456"/>
      <c r="F59" s="456"/>
      <c r="G59" s="456"/>
      <c r="H59" s="456"/>
      <c r="I59" s="456"/>
      <c r="J59" s="456"/>
      <c r="K59" s="456"/>
      <c r="L59" s="456"/>
      <c r="M59" s="456"/>
      <c r="N59" s="456"/>
      <c r="O59" s="456"/>
    </row>
    <row r="60" spans="1:35" ht="24" customHeight="1" x14ac:dyDescent="0.2">
      <c r="B60" s="129" t="s">
        <v>429</v>
      </c>
      <c r="O60" s="492" t="s">
        <v>502</v>
      </c>
    </row>
    <row r="61" spans="1:35" s="150" customFormat="1" ht="20.5" customHeight="1" x14ac:dyDescent="0.2">
      <c r="A61" s="148"/>
      <c r="B61" s="149" t="s">
        <v>70</v>
      </c>
      <c r="E61" s="151"/>
      <c r="O61" s="492"/>
    </row>
    <row r="62" spans="1:35" ht="24" customHeight="1" x14ac:dyDescent="0.2">
      <c r="B62" s="129" t="s">
        <v>430</v>
      </c>
      <c r="O62" s="163"/>
    </row>
    <row r="63" spans="1:35" ht="35" customHeight="1" x14ac:dyDescent="0.2">
      <c r="A63" s="148"/>
      <c r="B63" s="395" t="s">
        <v>432</v>
      </c>
      <c r="C63" s="395"/>
      <c r="D63" s="395"/>
      <c r="E63" s="395"/>
      <c r="F63" s="395"/>
      <c r="G63" s="395"/>
      <c r="H63" s="395"/>
      <c r="I63" s="395"/>
      <c r="J63" s="395"/>
      <c r="K63" s="395"/>
      <c r="L63" s="395"/>
      <c r="M63" s="395"/>
      <c r="N63" s="395"/>
      <c r="O63" s="395"/>
    </row>
    <row r="64" spans="1:35" ht="24" customHeight="1" x14ac:dyDescent="0.2">
      <c r="B64" s="129" t="s">
        <v>431</v>
      </c>
      <c r="D64" s="129"/>
      <c r="E64" s="129"/>
      <c r="F64" s="129"/>
      <c r="G64" s="129"/>
      <c r="H64" s="129"/>
      <c r="I64" s="129"/>
      <c r="J64" s="129"/>
      <c r="K64" s="129"/>
      <c r="L64" s="129"/>
      <c r="M64" s="129"/>
    </row>
    <row r="65" spans="2:34" ht="30" customHeight="1" x14ac:dyDescent="0.2">
      <c r="B65" s="425" t="s">
        <v>462</v>
      </c>
      <c r="C65" s="425"/>
      <c r="D65" s="425"/>
      <c r="E65" s="425"/>
      <c r="F65" s="153"/>
      <c r="G65" s="153"/>
      <c r="H65" s="153"/>
    </row>
    <row r="66" spans="2:34" ht="9" customHeight="1" x14ac:dyDescent="0.2">
      <c r="B66" s="390">
        <f>L44+L46-D66</f>
        <v>0</v>
      </c>
      <c r="C66" s="391"/>
      <c r="D66" s="391"/>
      <c r="E66" s="392"/>
      <c r="F66" s="154"/>
      <c r="G66" s="154"/>
      <c r="H66" s="154"/>
    </row>
    <row r="67" spans="2:34" ht="22.5" customHeight="1" x14ac:dyDescent="0.2">
      <c r="B67" s="393">
        <v>0</v>
      </c>
      <c r="C67" s="393"/>
      <c r="D67" s="393"/>
      <c r="E67" s="393"/>
      <c r="F67" s="155"/>
      <c r="G67" s="155"/>
      <c r="H67" s="155"/>
      <c r="I67" s="116"/>
      <c r="J67" s="116"/>
      <c r="K67" s="116"/>
      <c r="L67" s="116"/>
      <c r="M67" s="116"/>
      <c r="N67" s="116"/>
      <c r="O67" s="116"/>
      <c r="P67" s="116"/>
      <c r="Q67" s="116"/>
      <c r="R67" s="116"/>
      <c r="S67" s="116"/>
      <c r="T67" s="116"/>
      <c r="U67" s="116"/>
      <c r="V67" s="116"/>
    </row>
    <row r="68" spans="2:34" ht="31.5" customHeight="1" x14ac:dyDescent="0.2">
      <c r="B68" s="394" t="s">
        <v>120</v>
      </c>
      <c r="C68" s="394"/>
      <c r="D68" s="394"/>
      <c r="E68" s="394"/>
      <c r="F68" s="394"/>
      <c r="G68" s="394"/>
      <c r="H68" s="394"/>
      <c r="I68" s="394"/>
      <c r="J68" s="394"/>
      <c r="K68" s="394"/>
      <c r="L68" s="394"/>
      <c r="M68" s="394"/>
      <c r="N68" s="394"/>
      <c r="O68" s="394"/>
      <c r="P68" s="116"/>
      <c r="Q68" s="116"/>
      <c r="R68" s="116"/>
      <c r="S68" s="116"/>
      <c r="T68" s="116"/>
      <c r="U68" s="116"/>
      <c r="V68" s="116"/>
      <c r="W68" s="116"/>
      <c r="X68" s="116"/>
      <c r="Y68" s="116"/>
      <c r="Z68" s="116"/>
      <c r="AA68" s="116"/>
      <c r="AB68" s="116"/>
      <c r="AC68" s="116"/>
      <c r="AD68" s="116"/>
      <c r="AE68" s="116"/>
      <c r="AF68" s="116"/>
      <c r="AG68" s="116"/>
      <c r="AH68" s="116"/>
    </row>
    <row r="69" spans="2:34" ht="15" customHeight="1" x14ac:dyDescent="0.2">
      <c r="B69" s="157" t="s">
        <v>61</v>
      </c>
      <c r="C69" s="108"/>
      <c r="D69" s="108"/>
      <c r="E69" s="108"/>
      <c r="F69" s="108"/>
      <c r="G69" s="108"/>
      <c r="H69" s="108"/>
      <c r="I69" s="108"/>
      <c r="J69" s="108"/>
      <c r="K69" s="108"/>
      <c r="L69" s="108"/>
      <c r="M69" s="108"/>
      <c r="N69" s="108"/>
    </row>
    <row r="70" spans="2:34" ht="24.75" customHeight="1" x14ac:dyDescent="0.2">
      <c r="B70" s="394" t="s">
        <v>315</v>
      </c>
      <c r="C70" s="394"/>
      <c r="D70" s="394"/>
      <c r="E70" s="394"/>
      <c r="F70" s="394"/>
      <c r="G70" s="394"/>
      <c r="H70" s="394"/>
      <c r="I70" s="394"/>
      <c r="J70" s="394"/>
      <c r="K70" s="394"/>
      <c r="L70" s="394"/>
      <c r="M70" s="394"/>
      <c r="N70" s="394"/>
      <c r="O70" s="394"/>
      <c r="P70" s="116"/>
      <c r="Q70" s="116"/>
      <c r="R70" s="116"/>
      <c r="S70" s="116"/>
      <c r="T70" s="116"/>
      <c r="U70" s="116"/>
      <c r="V70" s="116"/>
      <c r="W70" s="116"/>
      <c r="X70" s="116"/>
      <c r="Y70" s="116"/>
      <c r="Z70" s="116"/>
      <c r="AA70" s="116"/>
      <c r="AB70" s="116"/>
      <c r="AC70" s="116"/>
      <c r="AD70" s="116"/>
      <c r="AE70" s="116"/>
      <c r="AF70" s="116"/>
      <c r="AG70" s="116"/>
      <c r="AH70" s="116"/>
    </row>
    <row r="107" spans="2:17" ht="22.5" customHeight="1" x14ac:dyDescent="0.2">
      <c r="B107" s="158"/>
      <c r="D107" s="129"/>
      <c r="E107" s="129"/>
      <c r="F107" s="129"/>
      <c r="G107" s="129"/>
      <c r="H107" s="129"/>
      <c r="I107" s="129"/>
      <c r="J107" s="129"/>
      <c r="K107" s="129"/>
      <c r="L107" s="129"/>
      <c r="M107" s="129"/>
      <c r="N107" s="129"/>
      <c r="O107" s="129"/>
      <c r="P107" s="129"/>
      <c r="Q107" s="129"/>
    </row>
    <row r="110" spans="2:17" ht="30" customHeight="1" x14ac:dyDescent="0.2"/>
    <row r="322" ht="65.25" customHeight="1" x14ac:dyDescent="0.2"/>
  </sheetData>
  <sheetProtection formatCells="0"/>
  <mergeCells count="111">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O47:O49"/>
    <mergeCell ref="H36:I36"/>
    <mergeCell ref="H33:I33"/>
    <mergeCell ref="J47:K47"/>
    <mergeCell ref="F45:G45"/>
    <mergeCell ref="F44:G44"/>
    <mergeCell ref="H44:I44"/>
    <mergeCell ref="D46:E46"/>
    <mergeCell ref="F46:G46"/>
    <mergeCell ref="N47:N49"/>
    <mergeCell ref="D47:E47"/>
    <mergeCell ref="F47:G47"/>
    <mergeCell ref="H47:I47"/>
    <mergeCell ref="O60:O61"/>
    <mergeCell ref="J58:K58"/>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B4:O4"/>
    <mergeCell ref="B68:O68"/>
    <mergeCell ref="H54:I54"/>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F10:K10"/>
    <mergeCell ref="B53:E56"/>
    <mergeCell ref="B35:C36"/>
    <mergeCell ref="H35:I35"/>
    <mergeCell ref="B59:O59"/>
    <mergeCell ref="C44:C45"/>
    <mergeCell ref="B67:E67"/>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B65:E65"/>
    <mergeCell ref="D45:E45"/>
    <mergeCell ref="H45:I45"/>
    <mergeCell ref="J44:K45"/>
    <mergeCell ref="D50:N50"/>
    <mergeCell ref="D44:E44"/>
    <mergeCell ref="F53:I53"/>
    <mergeCell ref="J53:K54"/>
    <mergeCell ref="F55:G55"/>
    <mergeCell ref="H55:I55"/>
    <mergeCell ref="J55:K55"/>
    <mergeCell ref="L53:M54"/>
    <mergeCell ref="L55:M56"/>
    <mergeCell ref="L57:M58"/>
    <mergeCell ref="B66:E66"/>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4" sqref="B4"/>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231</v>
      </c>
    </row>
    <row r="2" spans="2:8" ht="22.5" x14ac:dyDescent="0.2">
      <c r="B2" s="3" t="s">
        <v>71</v>
      </c>
      <c r="C2" s="4"/>
      <c r="D2" s="4"/>
      <c r="E2" s="4"/>
      <c r="F2" s="4"/>
      <c r="G2" s="4"/>
      <c r="H2" s="4" t="s">
        <v>72</v>
      </c>
    </row>
    <row r="3" spans="2:8" s="5" customFormat="1" ht="24" customHeight="1" x14ac:dyDescent="0.2">
      <c r="B3" s="82" t="s">
        <v>633</v>
      </c>
      <c r="C3" s="5" t="s">
        <v>73</v>
      </c>
      <c r="D3" s="83"/>
      <c r="E3" s="5" t="s">
        <v>74</v>
      </c>
      <c r="F3" s="83"/>
      <c r="G3" s="5" t="s">
        <v>75</v>
      </c>
      <c r="H3" s="370"/>
    </row>
    <row r="4" spans="2:8" s="2" customFormat="1" ht="14.25" customHeight="1" x14ac:dyDescent="0.2">
      <c r="B4" s="6"/>
      <c r="C4" s="7"/>
      <c r="D4" s="8"/>
      <c r="E4" s="7"/>
      <c r="F4" s="8"/>
      <c r="G4" s="7"/>
      <c r="H4" s="9"/>
    </row>
    <row r="5" spans="2:8" x14ac:dyDescent="0.2">
      <c r="B5" s="10"/>
      <c r="C5" s="11"/>
      <c r="D5" s="12"/>
      <c r="E5" s="12"/>
      <c r="F5" s="12"/>
      <c r="G5" s="12"/>
      <c r="H5" s="13"/>
    </row>
    <row r="6" spans="2:8" x14ac:dyDescent="0.2">
      <c r="B6" s="10"/>
      <c r="C6" s="14"/>
      <c r="H6" s="10"/>
    </row>
    <row r="7" spans="2:8" x14ac:dyDescent="0.2">
      <c r="B7" s="10"/>
      <c r="C7" s="14"/>
      <c r="H7" s="10"/>
    </row>
    <row r="8" spans="2:8" x14ac:dyDescent="0.2">
      <c r="B8" s="10"/>
      <c r="C8" s="14"/>
      <c r="H8" s="10"/>
    </row>
    <row r="9" spans="2:8" x14ac:dyDescent="0.2">
      <c r="B9" s="10"/>
      <c r="C9" s="14"/>
      <c r="H9" s="10"/>
    </row>
    <row r="10" spans="2:8" x14ac:dyDescent="0.2">
      <c r="B10" s="10"/>
      <c r="C10" s="14"/>
      <c r="H10" s="10"/>
    </row>
    <row r="11" spans="2:8" x14ac:dyDescent="0.2">
      <c r="B11" s="10"/>
      <c r="C11" s="14"/>
      <c r="H11" s="10"/>
    </row>
    <row r="12" spans="2:8" x14ac:dyDescent="0.2">
      <c r="B12" s="10"/>
      <c r="C12" s="14"/>
      <c r="H12" s="10"/>
    </row>
    <row r="13" spans="2:8" x14ac:dyDescent="0.2">
      <c r="B13" s="10"/>
      <c r="C13" s="14"/>
      <c r="H13" s="10"/>
    </row>
    <row r="14" spans="2:8" x14ac:dyDescent="0.2">
      <c r="B14" s="10"/>
      <c r="C14" s="14"/>
      <c r="H14" s="10"/>
    </row>
    <row r="15" spans="2:8" x14ac:dyDescent="0.2">
      <c r="B15" s="10"/>
      <c r="C15" s="14"/>
      <c r="H15" s="10"/>
    </row>
    <row r="16" spans="2:8" x14ac:dyDescent="0.2">
      <c r="B16" s="10"/>
      <c r="C16" s="14"/>
      <c r="H16" s="10"/>
    </row>
    <row r="17" spans="2:8" x14ac:dyDescent="0.2">
      <c r="B17" s="10"/>
      <c r="C17" s="14"/>
      <c r="H17" s="10"/>
    </row>
    <row r="18" spans="2:8" x14ac:dyDescent="0.2">
      <c r="B18" s="10"/>
      <c r="C18" s="14"/>
      <c r="H18" s="10"/>
    </row>
    <row r="19" spans="2:8" x14ac:dyDescent="0.2">
      <c r="B19" s="10"/>
      <c r="C19" s="14"/>
      <c r="H19" s="10"/>
    </row>
    <row r="20" spans="2:8" x14ac:dyDescent="0.2">
      <c r="B20" s="10"/>
      <c r="C20" s="14"/>
      <c r="H20" s="10"/>
    </row>
    <row r="21" spans="2:8" x14ac:dyDescent="0.2">
      <c r="B21" s="10"/>
      <c r="C21" s="14"/>
      <c r="H21" s="10"/>
    </row>
    <row r="22" spans="2:8" x14ac:dyDescent="0.2">
      <c r="B22" s="10"/>
      <c r="C22" s="14"/>
      <c r="H22" s="10"/>
    </row>
    <row r="23" spans="2:8" x14ac:dyDescent="0.2">
      <c r="B23" s="10"/>
      <c r="C23" s="14"/>
      <c r="H23" s="10"/>
    </row>
    <row r="24" spans="2:8" x14ac:dyDescent="0.2">
      <c r="B24" s="10"/>
      <c r="C24" s="14"/>
      <c r="H24" s="10"/>
    </row>
    <row r="25" spans="2:8" x14ac:dyDescent="0.2">
      <c r="B25" s="10"/>
      <c r="C25" s="14"/>
      <c r="H25" s="10"/>
    </row>
    <row r="26" spans="2:8" x14ac:dyDescent="0.2">
      <c r="B26" s="10"/>
      <c r="C26" s="14"/>
      <c r="H26" s="10"/>
    </row>
    <row r="27" spans="2:8" x14ac:dyDescent="0.2">
      <c r="B27" s="10"/>
      <c r="C27" s="14"/>
      <c r="H27" s="10"/>
    </row>
    <row r="28" spans="2:8" x14ac:dyDescent="0.2">
      <c r="B28" s="10"/>
      <c r="C28" s="14"/>
      <c r="H28" s="10"/>
    </row>
    <row r="29" spans="2:8" x14ac:dyDescent="0.2">
      <c r="B29" s="10"/>
      <c r="C29" s="14"/>
      <c r="H29" s="10"/>
    </row>
    <row r="30" spans="2:8" x14ac:dyDescent="0.2">
      <c r="B30" s="10"/>
      <c r="C30" s="14"/>
      <c r="H30" s="10"/>
    </row>
    <row r="31" spans="2:8" x14ac:dyDescent="0.2">
      <c r="B31" s="10"/>
      <c r="C31" s="15"/>
      <c r="D31" s="16"/>
      <c r="E31" s="16"/>
      <c r="F31" s="16"/>
      <c r="G31" s="16"/>
      <c r="H31" s="17"/>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490</v>
      </c>
    </row>
    <row r="2" spans="2:10" ht="22.5" x14ac:dyDescent="0.2">
      <c r="B2" s="3" t="s">
        <v>491</v>
      </c>
      <c r="C2" s="4"/>
      <c r="D2" s="4"/>
      <c r="E2" s="4"/>
      <c r="F2" s="4"/>
      <c r="G2" s="4"/>
      <c r="H2" s="4"/>
      <c r="I2" s="4"/>
      <c r="J2" s="4" t="s">
        <v>492</v>
      </c>
    </row>
    <row r="3" spans="2:10" s="18" customFormat="1" ht="24" customHeight="1" x14ac:dyDescent="0.2">
      <c r="J3" s="370"/>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493</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topLeftCell="A12" zoomScaleNormal="70" zoomScaleSheetLayoutView="100" workbookViewId="0">
      <selection activeCell="O38" sqref="O38:W39"/>
    </sheetView>
  </sheetViews>
  <sheetFormatPr defaultColWidth="8.6328125" defaultRowHeight="18" customHeight="1" x14ac:dyDescent="0.2"/>
  <cols>
    <col min="1" max="1" width="3.08984375" style="94" customWidth="1"/>
    <col min="2" max="2" width="4.6328125" style="94" customWidth="1"/>
    <col min="3" max="4" width="3.36328125" style="94" customWidth="1"/>
    <col min="5" max="5" width="5.90625" style="94" customWidth="1"/>
    <col min="6" max="6" width="4.453125" style="94" customWidth="1"/>
    <col min="7" max="7" width="4.7265625" style="94" customWidth="1"/>
    <col min="8" max="8" width="6.08984375" style="94" customWidth="1"/>
    <col min="9" max="9" width="4.26953125" style="94" customWidth="1"/>
    <col min="10" max="10" width="4.08984375" style="94" customWidth="1"/>
    <col min="11" max="11" width="2.54296875" style="94" hidden="1" customWidth="1"/>
    <col min="12" max="23" width="3.90625" style="94" customWidth="1"/>
    <col min="24" max="24" width="3.08984375" style="94" customWidth="1"/>
    <col min="25" max="25" width="4.08984375" style="94" customWidth="1"/>
    <col min="26" max="26" width="4.453125" style="94" customWidth="1"/>
    <col min="27" max="31" width="9" style="94" customWidth="1"/>
    <col min="32" max="86" width="4.6328125" style="94" customWidth="1"/>
    <col min="87" max="16384" width="8.6328125" style="94"/>
  </cols>
  <sheetData>
    <row r="1" spans="1:24" s="166" customFormat="1" ht="18" customHeight="1" x14ac:dyDescent="0.2">
      <c r="A1" s="164"/>
      <c r="B1" s="164"/>
      <c r="C1" s="165"/>
      <c r="W1" s="167" t="s">
        <v>79</v>
      </c>
    </row>
    <row r="2" spans="1:24" s="169" customFormat="1" ht="23.25" customHeight="1" x14ac:dyDescent="0.25">
      <c r="A2" s="168"/>
      <c r="B2" s="629" t="s">
        <v>313</v>
      </c>
      <c r="C2" s="629"/>
      <c r="D2" s="629"/>
      <c r="E2" s="629"/>
      <c r="F2" s="629"/>
      <c r="G2" s="629"/>
      <c r="H2" s="629"/>
      <c r="I2" s="629"/>
      <c r="J2" s="629"/>
      <c r="K2" s="629"/>
      <c r="L2" s="629"/>
      <c r="M2" s="629"/>
      <c r="N2" s="629"/>
      <c r="O2" s="629"/>
      <c r="P2" s="629"/>
      <c r="Q2" s="629"/>
      <c r="R2" s="629"/>
      <c r="S2" s="629"/>
      <c r="T2" s="629"/>
      <c r="U2" s="629"/>
      <c r="V2" s="629"/>
      <c r="W2" s="629"/>
    </row>
    <row r="3" spans="1:24" ht="23.25" customHeight="1" x14ac:dyDescent="0.65">
      <c r="A3" s="170" t="s">
        <v>117</v>
      </c>
      <c r="B3" s="171"/>
      <c r="C3" s="98"/>
      <c r="D3" s="98"/>
      <c r="E3" s="98"/>
      <c r="F3" s="98"/>
      <c r="H3" s="172"/>
      <c r="X3" s="167"/>
    </row>
    <row r="4" spans="1:24" ht="19.5" customHeight="1" x14ac:dyDescent="0.2">
      <c r="B4" s="648" t="s">
        <v>161</v>
      </c>
      <c r="C4" s="648"/>
      <c r="D4" s="648"/>
      <c r="E4" s="648"/>
      <c r="F4" s="648"/>
      <c r="G4" s="648"/>
      <c r="H4" s="648"/>
      <c r="I4" s="95"/>
      <c r="J4" s="95" t="s">
        <v>41</v>
      </c>
      <c r="K4" s="95"/>
      <c r="L4" s="173"/>
      <c r="M4" s="174"/>
      <c r="N4" s="174"/>
      <c r="O4" s="174"/>
      <c r="P4" s="174"/>
      <c r="Q4" s="95"/>
      <c r="R4" s="95"/>
      <c r="S4" s="96"/>
    </row>
    <row r="5" spans="1:24" s="95" customFormat="1" ht="20.25" customHeight="1" x14ac:dyDescent="0.2">
      <c r="A5" s="114" t="s">
        <v>309</v>
      </c>
      <c r="F5" s="108" t="s">
        <v>271</v>
      </c>
    </row>
    <row r="6" spans="1:24" ht="24.75" customHeight="1" x14ac:dyDescent="0.2">
      <c r="A6" s="175" t="s">
        <v>80</v>
      </c>
      <c r="C6" s="176"/>
      <c r="D6" s="176"/>
      <c r="E6" s="176"/>
      <c r="F6" s="108"/>
      <c r="G6" s="176"/>
      <c r="H6" s="176"/>
      <c r="I6" s="176"/>
      <c r="J6" s="176"/>
      <c r="K6" s="176"/>
      <c r="L6" s="176"/>
    </row>
    <row r="7" spans="1:24" s="95" customFormat="1" ht="25.5" customHeight="1" x14ac:dyDescent="0.2">
      <c r="B7" s="177" t="s">
        <v>25</v>
      </c>
      <c r="C7" s="605" t="s">
        <v>163</v>
      </c>
      <c r="D7" s="605"/>
      <c r="E7" s="605"/>
      <c r="F7" s="606" t="s">
        <v>24</v>
      </c>
      <c r="G7" s="606"/>
      <c r="H7" s="606"/>
      <c r="I7" s="605" t="s">
        <v>31</v>
      </c>
      <c r="J7" s="605"/>
      <c r="K7" s="630"/>
      <c r="L7" s="605"/>
      <c r="M7" s="605"/>
      <c r="O7" s="647" t="s">
        <v>310</v>
      </c>
      <c r="P7" s="647"/>
      <c r="Q7" s="647"/>
      <c r="R7" s="647"/>
      <c r="S7" s="647"/>
      <c r="T7" s="647"/>
      <c r="U7" s="647"/>
      <c r="V7" s="647"/>
      <c r="W7" s="647"/>
    </row>
    <row r="8" spans="1:24" s="95" customFormat="1" ht="13.5" customHeight="1" x14ac:dyDescent="0.2">
      <c r="A8" s="179"/>
      <c r="B8" s="609" t="s">
        <v>23</v>
      </c>
      <c r="C8" s="678"/>
      <c r="D8" s="678"/>
      <c r="E8" s="678"/>
      <c r="F8" s="547"/>
      <c r="G8" s="548"/>
      <c r="H8" s="243"/>
      <c r="I8" s="673">
        <f t="shared" ref="I8:I13" si="0">INT(C8)*F8/10</f>
        <v>0</v>
      </c>
      <c r="J8" s="673"/>
      <c r="K8" s="522"/>
      <c r="L8" s="673"/>
      <c r="M8" s="673"/>
      <c r="O8" s="647"/>
      <c r="P8" s="647"/>
      <c r="Q8" s="647"/>
      <c r="R8" s="647"/>
      <c r="S8" s="647"/>
      <c r="T8" s="647"/>
      <c r="U8" s="647"/>
      <c r="V8" s="647"/>
      <c r="W8" s="647"/>
    </row>
    <row r="9" spans="1:24" s="95" customFormat="1" ht="13.5" customHeight="1" x14ac:dyDescent="0.2">
      <c r="A9" s="179"/>
      <c r="B9" s="539"/>
      <c r="C9" s="671"/>
      <c r="D9" s="671"/>
      <c r="E9" s="671"/>
      <c r="F9" s="674">
        <v>3000</v>
      </c>
      <c r="G9" s="675"/>
      <c r="H9" s="244" t="s">
        <v>134</v>
      </c>
      <c r="I9" s="656">
        <f t="shared" si="0"/>
        <v>0</v>
      </c>
      <c r="J9" s="656"/>
      <c r="K9" s="656"/>
      <c r="L9" s="656"/>
      <c r="M9" s="656"/>
      <c r="O9" s="647"/>
      <c r="P9" s="647"/>
      <c r="Q9" s="647"/>
      <c r="R9" s="647"/>
      <c r="S9" s="647"/>
      <c r="T9" s="647"/>
      <c r="U9" s="647"/>
      <c r="V9" s="647"/>
      <c r="W9" s="647"/>
    </row>
    <row r="10" spans="1:24" s="95" customFormat="1" ht="13.5" customHeight="1" x14ac:dyDescent="0.2">
      <c r="A10" s="179"/>
      <c r="B10" s="609" t="s">
        <v>22</v>
      </c>
      <c r="C10" s="631"/>
      <c r="D10" s="631"/>
      <c r="E10" s="631"/>
      <c r="F10" s="547"/>
      <c r="G10" s="548"/>
      <c r="H10" s="243"/>
      <c r="I10" s="673">
        <f t="shared" si="0"/>
        <v>0</v>
      </c>
      <c r="J10" s="673"/>
      <c r="K10" s="522"/>
      <c r="L10" s="673"/>
      <c r="M10" s="673"/>
      <c r="O10" s="394" t="s">
        <v>162</v>
      </c>
      <c r="P10" s="394"/>
      <c r="Q10" s="394"/>
      <c r="R10" s="394"/>
      <c r="S10" s="394"/>
      <c r="T10" s="394"/>
      <c r="U10" s="394"/>
      <c r="V10" s="394"/>
      <c r="W10" s="394"/>
    </row>
    <row r="11" spans="1:24" s="95" customFormat="1" ht="13.5" customHeight="1" x14ac:dyDescent="0.2">
      <c r="B11" s="539"/>
      <c r="C11" s="672"/>
      <c r="D11" s="672"/>
      <c r="E11" s="672"/>
      <c r="F11" s="674">
        <v>2000</v>
      </c>
      <c r="G11" s="677"/>
      <c r="H11" s="244" t="s">
        <v>134</v>
      </c>
      <c r="I11" s="656">
        <f t="shared" si="0"/>
        <v>0</v>
      </c>
      <c r="J11" s="656"/>
      <c r="K11" s="656"/>
      <c r="L11" s="656"/>
      <c r="M11" s="656"/>
      <c r="O11" s="394"/>
      <c r="P11" s="394"/>
      <c r="Q11" s="394"/>
      <c r="R11" s="394"/>
      <c r="S11" s="394"/>
      <c r="T11" s="394"/>
      <c r="U11" s="394"/>
      <c r="V11" s="394"/>
      <c r="W11" s="394"/>
    </row>
    <row r="12" spans="1:24" s="95" customFormat="1" ht="13.5" customHeight="1" x14ac:dyDescent="0.2">
      <c r="B12" s="537" t="s">
        <v>21</v>
      </c>
      <c r="C12" s="521"/>
      <c r="D12" s="521"/>
      <c r="E12" s="521"/>
      <c r="F12" s="547"/>
      <c r="G12" s="548"/>
      <c r="H12" s="243"/>
      <c r="I12" s="522">
        <f t="shared" si="0"/>
        <v>0</v>
      </c>
      <c r="J12" s="522"/>
      <c r="K12" s="522"/>
      <c r="L12" s="522"/>
      <c r="M12" s="522"/>
      <c r="O12" s="394"/>
      <c r="P12" s="394"/>
      <c r="Q12" s="394"/>
      <c r="R12" s="394"/>
      <c r="S12" s="394"/>
      <c r="T12" s="394"/>
      <c r="U12" s="394"/>
      <c r="V12" s="394"/>
      <c r="W12" s="394"/>
    </row>
    <row r="13" spans="1:24" s="95" customFormat="1" ht="13.5" customHeight="1" x14ac:dyDescent="0.2">
      <c r="B13" s="539"/>
      <c r="C13" s="672"/>
      <c r="D13" s="672"/>
      <c r="E13" s="672"/>
      <c r="F13" s="676">
        <v>250</v>
      </c>
      <c r="G13" s="677"/>
      <c r="H13" s="244" t="s">
        <v>134</v>
      </c>
      <c r="I13" s="656">
        <f t="shared" si="0"/>
        <v>0</v>
      </c>
      <c r="J13" s="656"/>
      <c r="K13" s="656"/>
      <c r="L13" s="656"/>
      <c r="M13" s="656"/>
      <c r="O13" s="394"/>
      <c r="P13" s="394"/>
      <c r="Q13" s="394"/>
      <c r="R13" s="394"/>
      <c r="S13" s="394"/>
      <c r="T13" s="394"/>
      <c r="U13" s="394"/>
      <c r="V13" s="394"/>
      <c r="W13" s="394"/>
    </row>
    <row r="14" spans="1:24" s="95" customFormat="1" ht="16.5" hidden="1" customHeight="1" x14ac:dyDescent="0.2">
      <c r="B14" s="526" t="s">
        <v>311</v>
      </c>
      <c r="C14" s="527"/>
      <c r="D14" s="527"/>
      <c r="E14" s="527"/>
      <c r="F14" s="527"/>
      <c r="G14" s="527"/>
      <c r="H14" s="527"/>
      <c r="I14" s="527"/>
      <c r="J14" s="527"/>
      <c r="K14" s="527"/>
      <c r="L14" s="527"/>
      <c r="M14" s="528"/>
      <c r="O14" s="394"/>
      <c r="P14" s="394"/>
      <c r="Q14" s="394"/>
      <c r="R14" s="394"/>
      <c r="S14" s="394"/>
      <c r="T14" s="394"/>
      <c r="U14" s="394"/>
      <c r="V14" s="394"/>
      <c r="W14" s="394"/>
    </row>
    <row r="15" spans="1:24" s="95" customFormat="1" ht="13.5" customHeight="1" x14ac:dyDescent="0.2">
      <c r="B15" s="538" t="s">
        <v>20</v>
      </c>
      <c r="C15" s="622">
        <f>INT(SUM(C8,C10,C12))</f>
        <v>0</v>
      </c>
      <c r="D15" s="623"/>
      <c r="E15" s="623"/>
      <c r="F15" s="665"/>
      <c r="G15" s="666"/>
      <c r="H15" s="667"/>
      <c r="I15" s="614">
        <f>SUM(I8,I10,I12)</f>
        <v>0</v>
      </c>
      <c r="J15" s="614"/>
      <c r="K15" s="614"/>
      <c r="L15" s="614"/>
      <c r="M15" s="615"/>
      <c r="O15" s="394"/>
      <c r="P15" s="394"/>
      <c r="Q15" s="394"/>
      <c r="R15" s="394"/>
      <c r="S15" s="394"/>
      <c r="T15" s="394"/>
      <c r="U15" s="394"/>
      <c r="V15" s="394"/>
      <c r="W15" s="394"/>
    </row>
    <row r="16" spans="1:24" s="95" customFormat="1" ht="13.5" customHeight="1" x14ac:dyDescent="0.2">
      <c r="B16" s="539"/>
      <c r="C16" s="679">
        <f>INT(SUM(C9,C11,C13))</f>
        <v>0</v>
      </c>
      <c r="D16" s="679"/>
      <c r="E16" s="542"/>
      <c r="F16" s="668"/>
      <c r="G16" s="669"/>
      <c r="H16" s="670"/>
      <c r="I16" s="637">
        <f>SUM(I9,I11,I13)</f>
        <v>0</v>
      </c>
      <c r="J16" s="656"/>
      <c r="K16" s="656"/>
      <c r="L16" s="656"/>
      <c r="M16" s="656"/>
      <c r="O16" s="712" t="s">
        <v>42</v>
      </c>
      <c r="P16" s="712"/>
      <c r="Q16" s="712"/>
      <c r="R16" s="712"/>
      <c r="S16" s="712"/>
      <c r="T16" s="712"/>
      <c r="U16" s="713"/>
      <c r="V16" s="714"/>
      <c r="W16" s="715"/>
    </row>
    <row r="17" spans="1:36" s="95" customFormat="1" ht="6.75" customHeight="1" x14ac:dyDescent="0.2">
      <c r="B17" s="105"/>
      <c r="C17" s="180"/>
      <c r="D17" s="180"/>
      <c r="E17" s="180"/>
      <c r="F17" s="112"/>
      <c r="G17" s="112"/>
      <c r="H17" s="112"/>
      <c r="I17" s="112"/>
      <c r="J17" s="112"/>
      <c r="K17" s="112"/>
      <c r="L17" s="181"/>
      <c r="M17" s="181"/>
      <c r="N17" s="181"/>
      <c r="O17" s="180"/>
      <c r="X17" s="105"/>
      <c r="Y17" s="182"/>
      <c r="AI17" s="181"/>
    </row>
    <row r="18" spans="1:36" ht="23.25" customHeight="1" x14ac:dyDescent="0.2">
      <c r="A18" s="175" t="s">
        <v>123</v>
      </c>
      <c r="C18" s="176"/>
      <c r="D18" s="176"/>
      <c r="E18" s="176"/>
      <c r="F18" s="176"/>
      <c r="G18" s="176"/>
      <c r="H18" s="176"/>
      <c r="I18" s="176"/>
      <c r="J18" s="176"/>
      <c r="K18" s="176"/>
      <c r="L18" s="176"/>
      <c r="O18" s="178"/>
      <c r="P18" s="178"/>
      <c r="Q18" s="178"/>
      <c r="R18" s="178"/>
      <c r="S18" s="178"/>
      <c r="T18" s="178"/>
      <c r="U18" s="178"/>
      <c r="V18" s="178"/>
      <c r="W18" s="178"/>
      <c r="X18" s="178"/>
      <c r="AI18" s="183"/>
      <c r="AJ18" s="183"/>
    </row>
    <row r="19" spans="1:36" s="95" customFormat="1" ht="25.5" customHeight="1" x14ac:dyDescent="0.2">
      <c r="B19" s="177" t="s">
        <v>25</v>
      </c>
      <c r="C19" s="605" t="s">
        <v>163</v>
      </c>
      <c r="D19" s="605"/>
      <c r="E19" s="605"/>
      <c r="F19" s="606" t="s">
        <v>24</v>
      </c>
      <c r="G19" s="606"/>
      <c r="H19" s="606"/>
      <c r="I19" s="605" t="s">
        <v>31</v>
      </c>
      <c r="J19" s="605"/>
      <c r="K19" s="630"/>
      <c r="L19" s="605"/>
      <c r="M19" s="605"/>
      <c r="O19" s="647" t="s">
        <v>316</v>
      </c>
      <c r="P19" s="647"/>
      <c r="Q19" s="647"/>
      <c r="R19" s="647"/>
      <c r="S19" s="647"/>
      <c r="T19" s="647"/>
      <c r="U19" s="647"/>
      <c r="V19" s="647"/>
      <c r="W19" s="647"/>
      <c r="X19" s="178"/>
      <c r="Y19" s="183"/>
      <c r="AA19" s="152" t="s">
        <v>25</v>
      </c>
      <c r="AB19" s="245" t="s">
        <v>503</v>
      </c>
      <c r="AC19" s="246" t="s">
        <v>504</v>
      </c>
      <c r="AD19" s="246" t="s">
        <v>505</v>
      </c>
      <c r="AE19" s="246" t="s">
        <v>506</v>
      </c>
      <c r="AI19" s="183"/>
      <c r="AJ19" s="183"/>
    </row>
    <row r="20" spans="1:36" s="95" customFormat="1" ht="13.5" customHeight="1" x14ac:dyDescent="0.2">
      <c r="A20" s="179"/>
      <c r="B20" s="537" t="s">
        <v>23</v>
      </c>
      <c r="C20" s="595"/>
      <c r="D20" s="595"/>
      <c r="E20" s="595"/>
      <c r="F20" s="515"/>
      <c r="G20" s="516"/>
      <c r="H20" s="253"/>
      <c r="I20" s="592">
        <f t="shared" ref="I20:I31" si="1">INT(C20)*F20/10</f>
        <v>0</v>
      </c>
      <c r="J20" s="592"/>
      <c r="K20" s="592"/>
      <c r="L20" s="592"/>
      <c r="M20" s="592"/>
      <c r="O20" s="647"/>
      <c r="P20" s="647"/>
      <c r="Q20" s="647"/>
      <c r="R20" s="647"/>
      <c r="S20" s="647"/>
      <c r="T20" s="647"/>
      <c r="U20" s="647"/>
      <c r="V20" s="647"/>
      <c r="W20" s="647"/>
      <c r="AA20" s="537" t="s">
        <v>23</v>
      </c>
      <c r="AB20" s="247">
        <v>2400</v>
      </c>
      <c r="AC20" s="247">
        <v>2000</v>
      </c>
      <c r="AD20" s="247">
        <v>1800</v>
      </c>
      <c r="AE20" s="247">
        <v>1500</v>
      </c>
    </row>
    <row r="21" spans="1:36" s="95" customFormat="1" ht="13.5" customHeight="1" x14ac:dyDescent="0.2">
      <c r="A21" s="179"/>
      <c r="B21" s="538"/>
      <c r="C21" s="517">
        <v>0</v>
      </c>
      <c r="D21" s="517"/>
      <c r="E21" s="517"/>
      <c r="F21" s="593">
        <f>IF(J145="○",AB20,AC20)</f>
        <v>2000</v>
      </c>
      <c r="G21" s="594"/>
      <c r="H21" s="254" t="s">
        <v>134</v>
      </c>
      <c r="I21" s="549">
        <f t="shared" si="1"/>
        <v>0</v>
      </c>
      <c r="J21" s="549"/>
      <c r="K21" s="549"/>
      <c r="L21" s="549"/>
      <c r="M21" s="549"/>
      <c r="O21" s="705" t="s">
        <v>317</v>
      </c>
      <c r="P21" s="706"/>
      <c r="Q21" s="706"/>
      <c r="R21" s="706"/>
      <c r="S21" s="706"/>
      <c r="T21" s="706"/>
      <c r="U21" s="706"/>
      <c r="V21" s="706"/>
      <c r="W21" s="707"/>
      <c r="AA21" s="538"/>
      <c r="AB21" s="248"/>
      <c r="AC21" s="248"/>
      <c r="AD21" s="248"/>
      <c r="AE21" s="248"/>
    </row>
    <row r="22" spans="1:36" s="95" customFormat="1" ht="13.5" customHeight="1" x14ac:dyDescent="0.2">
      <c r="A22" s="179"/>
      <c r="B22" s="538"/>
      <c r="C22" s="595"/>
      <c r="D22" s="595"/>
      <c r="E22" s="595"/>
      <c r="F22" s="515"/>
      <c r="G22" s="516"/>
      <c r="H22" s="253"/>
      <c r="I22" s="592">
        <f t="shared" si="1"/>
        <v>0</v>
      </c>
      <c r="J22" s="592"/>
      <c r="K22" s="592"/>
      <c r="L22" s="592"/>
      <c r="M22" s="592"/>
      <c r="O22" s="661"/>
      <c r="P22" s="394"/>
      <c r="Q22" s="394"/>
      <c r="R22" s="394"/>
      <c r="S22" s="394"/>
      <c r="T22" s="394"/>
      <c r="U22" s="394"/>
      <c r="V22" s="394"/>
      <c r="W22" s="708"/>
      <c r="AA22" s="538"/>
      <c r="AB22" s="248"/>
      <c r="AC22" s="248"/>
      <c r="AD22" s="248"/>
      <c r="AE22" s="248"/>
    </row>
    <row r="23" spans="1:36" s="95" customFormat="1" ht="13.5" customHeight="1" x14ac:dyDescent="0.2">
      <c r="A23" s="179"/>
      <c r="B23" s="539"/>
      <c r="C23" s="517"/>
      <c r="D23" s="517"/>
      <c r="E23" s="517"/>
      <c r="F23" s="593">
        <f>IF(J145="○",AD20,AE20)</f>
        <v>1500</v>
      </c>
      <c r="G23" s="594"/>
      <c r="H23" s="254" t="s">
        <v>134</v>
      </c>
      <c r="I23" s="549">
        <f t="shared" si="1"/>
        <v>0</v>
      </c>
      <c r="J23" s="549"/>
      <c r="K23" s="549"/>
      <c r="L23" s="549"/>
      <c r="M23" s="549"/>
      <c r="O23" s="661"/>
      <c r="P23" s="394"/>
      <c r="Q23" s="394"/>
      <c r="R23" s="394"/>
      <c r="S23" s="394"/>
      <c r="T23" s="394"/>
      <c r="U23" s="394"/>
      <c r="V23" s="394"/>
      <c r="W23" s="708"/>
      <c r="AA23" s="539"/>
      <c r="AB23" s="249"/>
      <c r="AC23" s="249"/>
      <c r="AD23" s="249"/>
      <c r="AE23" s="249"/>
    </row>
    <row r="24" spans="1:36" s="95" customFormat="1" ht="13.5" customHeight="1" x14ac:dyDescent="0.2">
      <c r="A24" s="179"/>
      <c r="B24" s="537" t="s">
        <v>22</v>
      </c>
      <c r="C24" s="595"/>
      <c r="D24" s="595"/>
      <c r="E24" s="595"/>
      <c r="F24" s="515"/>
      <c r="G24" s="516"/>
      <c r="H24" s="253"/>
      <c r="I24" s="592">
        <f t="shared" si="1"/>
        <v>0</v>
      </c>
      <c r="J24" s="592"/>
      <c r="K24" s="592"/>
      <c r="L24" s="592"/>
      <c r="M24" s="592"/>
      <c r="O24" s="709"/>
      <c r="P24" s="710"/>
      <c r="Q24" s="710"/>
      <c r="R24" s="710"/>
      <c r="S24" s="710"/>
      <c r="T24" s="710"/>
      <c r="U24" s="710"/>
      <c r="V24" s="710"/>
      <c r="W24" s="711"/>
      <c r="AA24" s="537" t="s">
        <v>22</v>
      </c>
      <c r="AB24" s="247">
        <v>1440</v>
      </c>
      <c r="AC24" s="247">
        <v>1200</v>
      </c>
      <c r="AD24" s="247">
        <v>1080</v>
      </c>
      <c r="AE24" s="247">
        <v>900</v>
      </c>
    </row>
    <row r="25" spans="1:36" s="95" customFormat="1" ht="13.5" customHeight="1" x14ac:dyDescent="0.2">
      <c r="B25" s="538"/>
      <c r="C25" s="550">
        <v>0</v>
      </c>
      <c r="D25" s="551"/>
      <c r="E25" s="552"/>
      <c r="F25" s="593">
        <f>IF(J145="○",AB24,AC24)</f>
        <v>1200</v>
      </c>
      <c r="G25" s="594"/>
      <c r="H25" s="254" t="s">
        <v>134</v>
      </c>
      <c r="I25" s="596">
        <f t="shared" si="1"/>
        <v>0</v>
      </c>
      <c r="J25" s="597"/>
      <c r="K25" s="597"/>
      <c r="L25" s="597"/>
      <c r="M25" s="598"/>
      <c r="O25" s="113"/>
      <c r="P25" s="113"/>
      <c r="Q25" s="113"/>
      <c r="R25" s="113"/>
      <c r="S25" s="113"/>
      <c r="T25" s="113"/>
      <c r="U25" s="113"/>
      <c r="V25" s="113"/>
      <c r="W25" s="113"/>
      <c r="X25" s="113"/>
      <c r="AA25" s="538"/>
      <c r="AB25" s="248"/>
      <c r="AC25" s="248"/>
      <c r="AD25" s="248"/>
      <c r="AE25" s="248"/>
    </row>
    <row r="26" spans="1:36" s="95" customFormat="1" ht="13.5" customHeight="1" x14ac:dyDescent="0.2">
      <c r="B26" s="538"/>
      <c r="C26" s="595"/>
      <c r="D26" s="595"/>
      <c r="E26" s="595"/>
      <c r="F26" s="515"/>
      <c r="G26" s="516"/>
      <c r="H26" s="253"/>
      <c r="I26" s="592">
        <f t="shared" si="1"/>
        <v>0</v>
      </c>
      <c r="J26" s="592"/>
      <c r="K26" s="592"/>
      <c r="L26" s="592"/>
      <c r="M26" s="592"/>
      <c r="O26" s="394" t="s">
        <v>318</v>
      </c>
      <c r="P26" s="394"/>
      <c r="Q26" s="394"/>
      <c r="R26" s="394"/>
      <c r="S26" s="394"/>
      <c r="T26" s="394"/>
      <c r="U26" s="394"/>
      <c r="V26" s="394"/>
      <c r="W26" s="394"/>
      <c r="X26" s="113"/>
      <c r="AA26" s="538"/>
      <c r="AB26" s="248"/>
      <c r="AC26" s="248"/>
      <c r="AD26" s="248"/>
      <c r="AE26" s="248"/>
    </row>
    <row r="27" spans="1:36" s="95" customFormat="1" ht="13.5" customHeight="1" x14ac:dyDescent="0.2">
      <c r="B27" s="539"/>
      <c r="C27" s="550"/>
      <c r="D27" s="551"/>
      <c r="E27" s="552"/>
      <c r="F27" s="593">
        <f>IF(J145="○",AD24,AE24)</f>
        <v>900</v>
      </c>
      <c r="G27" s="594"/>
      <c r="H27" s="254" t="s">
        <v>134</v>
      </c>
      <c r="I27" s="596">
        <f t="shared" si="1"/>
        <v>0</v>
      </c>
      <c r="J27" s="597"/>
      <c r="K27" s="597"/>
      <c r="L27" s="597"/>
      <c r="M27" s="598"/>
      <c r="O27" s="394"/>
      <c r="P27" s="394"/>
      <c r="Q27" s="394"/>
      <c r="R27" s="394"/>
      <c r="S27" s="394"/>
      <c r="T27" s="394"/>
      <c r="U27" s="394"/>
      <c r="V27" s="394"/>
      <c r="W27" s="394"/>
      <c r="X27" s="113"/>
      <c r="AA27" s="539"/>
      <c r="AB27" s="249"/>
      <c r="AC27" s="249"/>
      <c r="AD27" s="249"/>
      <c r="AE27" s="249"/>
    </row>
    <row r="28" spans="1:36" s="95" customFormat="1" ht="13.5" customHeight="1" x14ac:dyDescent="0.2">
      <c r="B28" s="537" t="s">
        <v>21</v>
      </c>
      <c r="C28" s="540"/>
      <c r="D28" s="540"/>
      <c r="E28" s="540"/>
      <c r="F28" s="515"/>
      <c r="G28" s="516"/>
      <c r="H28" s="253"/>
      <c r="I28" s="541">
        <f t="shared" si="1"/>
        <v>0</v>
      </c>
      <c r="J28" s="541"/>
      <c r="K28" s="541"/>
      <c r="L28" s="541"/>
      <c r="M28" s="541"/>
      <c r="O28" s="394"/>
      <c r="P28" s="394"/>
      <c r="Q28" s="394"/>
      <c r="R28" s="394"/>
      <c r="S28" s="394"/>
      <c r="T28" s="394"/>
      <c r="U28" s="394"/>
      <c r="V28" s="394"/>
      <c r="W28" s="394"/>
      <c r="X28" s="113"/>
      <c r="AA28" s="537" t="s">
        <v>21</v>
      </c>
      <c r="AB28" s="247">
        <v>240</v>
      </c>
      <c r="AC28" s="247">
        <v>200</v>
      </c>
      <c r="AD28" s="247">
        <v>180</v>
      </c>
      <c r="AE28" s="247">
        <v>150</v>
      </c>
    </row>
    <row r="29" spans="1:36" s="95" customFormat="1" ht="13.5" customHeight="1" x14ac:dyDescent="0.2">
      <c r="B29" s="538"/>
      <c r="C29" s="550">
        <v>0</v>
      </c>
      <c r="D29" s="551"/>
      <c r="E29" s="552"/>
      <c r="F29" s="593">
        <f>IF(J145="○",AB28,AC28)</f>
        <v>200</v>
      </c>
      <c r="G29" s="594"/>
      <c r="H29" s="254" t="s">
        <v>134</v>
      </c>
      <c r="I29" s="596">
        <f t="shared" si="1"/>
        <v>0</v>
      </c>
      <c r="J29" s="597"/>
      <c r="K29" s="597"/>
      <c r="L29" s="597"/>
      <c r="M29" s="598"/>
      <c r="O29" s="394"/>
      <c r="P29" s="394"/>
      <c r="Q29" s="394"/>
      <c r="R29" s="394"/>
      <c r="S29" s="394"/>
      <c r="T29" s="394"/>
      <c r="U29" s="394"/>
      <c r="V29" s="394"/>
      <c r="W29" s="394"/>
      <c r="X29" s="113"/>
      <c r="AA29" s="538"/>
      <c r="AB29" s="248"/>
      <c r="AC29" s="248"/>
      <c r="AD29" s="248"/>
      <c r="AE29" s="248"/>
    </row>
    <row r="30" spans="1:36" s="95" customFormat="1" ht="13.5" customHeight="1" x14ac:dyDescent="0.2">
      <c r="B30" s="538"/>
      <c r="C30" s="595"/>
      <c r="D30" s="595"/>
      <c r="E30" s="595"/>
      <c r="F30" s="515"/>
      <c r="G30" s="516"/>
      <c r="H30" s="253"/>
      <c r="I30" s="592">
        <f t="shared" si="1"/>
        <v>0</v>
      </c>
      <c r="J30" s="592"/>
      <c r="K30" s="592"/>
      <c r="L30" s="592"/>
      <c r="M30" s="592"/>
      <c r="O30" s="394"/>
      <c r="P30" s="394"/>
      <c r="Q30" s="394"/>
      <c r="R30" s="394"/>
      <c r="S30" s="394"/>
      <c r="T30" s="394"/>
      <c r="U30" s="394"/>
      <c r="V30" s="394"/>
      <c r="W30" s="394"/>
      <c r="X30" s="108"/>
      <c r="AA30" s="538"/>
      <c r="AB30" s="248"/>
      <c r="AC30" s="248"/>
      <c r="AD30" s="248"/>
      <c r="AE30" s="248"/>
    </row>
    <row r="31" spans="1:36" s="95" customFormat="1" ht="13.5" customHeight="1" x14ac:dyDescent="0.2">
      <c r="B31" s="539"/>
      <c r="C31" s="517"/>
      <c r="D31" s="517"/>
      <c r="E31" s="517"/>
      <c r="F31" s="593">
        <f>IF(J145="○",AD28,AE28)</f>
        <v>150</v>
      </c>
      <c r="G31" s="594"/>
      <c r="H31" s="254" t="s">
        <v>134</v>
      </c>
      <c r="I31" s="549">
        <f t="shared" si="1"/>
        <v>0</v>
      </c>
      <c r="J31" s="549"/>
      <c r="K31" s="549"/>
      <c r="L31" s="549"/>
      <c r="M31" s="549"/>
      <c r="O31" s="705" t="s">
        <v>509</v>
      </c>
      <c r="P31" s="706"/>
      <c r="Q31" s="706"/>
      <c r="R31" s="706"/>
      <c r="S31" s="706"/>
      <c r="T31" s="706"/>
      <c r="U31" s="706"/>
      <c r="V31" s="706"/>
      <c r="W31" s="707"/>
      <c r="X31" s="113"/>
      <c r="AA31" s="539"/>
      <c r="AB31" s="249"/>
      <c r="AC31" s="249"/>
      <c r="AD31" s="249"/>
      <c r="AE31" s="249"/>
      <c r="AH31" s="113"/>
    </row>
    <row r="32" spans="1:36" s="95" customFormat="1" ht="13.5" customHeight="1" x14ac:dyDescent="0.2">
      <c r="B32" s="538" t="s">
        <v>20</v>
      </c>
      <c r="C32" s="611">
        <f>INT(SUM(C20,C22,C24,C26,C28,C30))</f>
        <v>0</v>
      </c>
      <c r="D32" s="612"/>
      <c r="E32" s="613"/>
      <c r="F32" s="599"/>
      <c r="G32" s="600"/>
      <c r="H32" s="601"/>
      <c r="I32" s="592">
        <f>SUM(I20,I22,I24,I26,I28,I30)</f>
        <v>0</v>
      </c>
      <c r="J32" s="592"/>
      <c r="K32" s="592"/>
      <c r="L32" s="592"/>
      <c r="M32" s="592"/>
      <c r="O32" s="661"/>
      <c r="P32" s="394"/>
      <c r="Q32" s="394"/>
      <c r="R32" s="394"/>
      <c r="S32" s="394"/>
      <c r="T32" s="394"/>
      <c r="U32" s="394"/>
      <c r="V32" s="394"/>
      <c r="W32" s="708"/>
    </row>
    <row r="33" spans="1:29" s="95" customFormat="1" ht="13.5" customHeight="1" x14ac:dyDescent="0.2">
      <c r="B33" s="539"/>
      <c r="C33" s="684">
        <f>INT(SUM(C21,C23,C25,C27,C29,C31))</f>
        <v>0</v>
      </c>
      <c r="D33" s="684"/>
      <c r="E33" s="685"/>
      <c r="F33" s="602"/>
      <c r="G33" s="603"/>
      <c r="H33" s="604"/>
      <c r="I33" s="598">
        <f>SUM(I21,I23,I25,I27,I29,I31)</f>
        <v>0</v>
      </c>
      <c r="J33" s="549"/>
      <c r="K33" s="549"/>
      <c r="L33" s="549"/>
      <c r="M33" s="549"/>
      <c r="O33" s="661"/>
      <c r="P33" s="394"/>
      <c r="Q33" s="394"/>
      <c r="R33" s="394"/>
      <c r="S33" s="394"/>
      <c r="T33" s="394"/>
      <c r="U33" s="394"/>
      <c r="V33" s="394"/>
      <c r="W33" s="708"/>
    </row>
    <row r="34" spans="1:29" s="95" customFormat="1" ht="24" customHeight="1" x14ac:dyDescent="0.2">
      <c r="B34" s="105"/>
      <c r="C34" s="180"/>
      <c r="D34" s="180"/>
      <c r="E34" s="180"/>
      <c r="F34" s="184"/>
      <c r="G34" s="184"/>
      <c r="H34" s="184"/>
      <c r="I34" s="181"/>
      <c r="J34" s="185"/>
      <c r="K34" s="181"/>
      <c r="L34" s="181"/>
      <c r="M34" s="181"/>
      <c r="O34" s="661"/>
      <c r="P34" s="394"/>
      <c r="Q34" s="394"/>
      <c r="R34" s="394"/>
      <c r="S34" s="394"/>
      <c r="T34" s="394"/>
      <c r="U34" s="394"/>
      <c r="V34" s="394"/>
      <c r="W34" s="708"/>
    </row>
    <row r="35" spans="1:29" s="95" customFormat="1" ht="25" customHeight="1" x14ac:dyDescent="0.2">
      <c r="B35" s="105"/>
      <c r="C35" s="180"/>
      <c r="D35" s="180"/>
      <c r="E35" s="180"/>
      <c r="F35" s="184"/>
      <c r="G35" s="184"/>
      <c r="H35" s="184"/>
      <c r="I35" s="181"/>
      <c r="J35" s="181"/>
      <c r="K35" s="181"/>
      <c r="L35" s="181"/>
      <c r="M35" s="181"/>
      <c r="O35" s="229"/>
      <c r="P35" s="610" t="s">
        <v>510</v>
      </c>
      <c r="Q35" s="610"/>
      <c r="R35" s="610"/>
      <c r="S35" s="610"/>
      <c r="T35" s="610"/>
      <c r="U35" s="610"/>
      <c r="V35" s="95" t="s">
        <v>41</v>
      </c>
      <c r="W35" s="250"/>
    </row>
    <row r="36" spans="1:29" s="95" customFormat="1" ht="25" customHeight="1" x14ac:dyDescent="0.2">
      <c r="B36" s="105"/>
      <c r="C36" s="180"/>
      <c r="D36" s="180"/>
      <c r="E36" s="180"/>
      <c r="F36" s="184"/>
      <c r="G36" s="184"/>
      <c r="H36" s="184"/>
      <c r="I36" s="181"/>
      <c r="J36" s="181"/>
      <c r="K36" s="181"/>
      <c r="L36" s="181"/>
      <c r="M36" s="181"/>
      <c r="O36" s="187"/>
      <c r="P36" s="651"/>
      <c r="Q36" s="651"/>
      <c r="R36" s="651"/>
      <c r="S36" s="651"/>
      <c r="T36" s="651"/>
      <c r="U36" s="651"/>
      <c r="V36" s="190"/>
      <c r="W36" s="251"/>
    </row>
    <row r="37" spans="1:29" ht="22.5" customHeight="1" x14ac:dyDescent="0.2">
      <c r="A37" s="175" t="s">
        <v>124</v>
      </c>
      <c r="C37" s="176"/>
      <c r="D37" s="176"/>
      <c r="E37" s="176"/>
      <c r="F37" s="176"/>
      <c r="G37" s="176"/>
      <c r="H37" s="176"/>
      <c r="I37" s="176"/>
      <c r="J37" s="176"/>
      <c r="K37" s="176"/>
      <c r="L37" s="176"/>
    </row>
    <row r="38" spans="1:29" s="95" customFormat="1" ht="25.5" customHeight="1" x14ac:dyDescent="0.2">
      <c r="B38" s="177" t="s">
        <v>25</v>
      </c>
      <c r="C38" s="605" t="s">
        <v>163</v>
      </c>
      <c r="D38" s="605"/>
      <c r="E38" s="605"/>
      <c r="F38" s="606" t="s">
        <v>24</v>
      </c>
      <c r="G38" s="606"/>
      <c r="H38" s="606"/>
      <c r="I38" s="605" t="s">
        <v>129</v>
      </c>
      <c r="J38" s="605"/>
      <c r="K38" s="630"/>
      <c r="L38" s="605"/>
      <c r="M38" s="605"/>
      <c r="O38" s="397" t="s">
        <v>511</v>
      </c>
      <c r="P38" s="397"/>
      <c r="Q38" s="397"/>
      <c r="R38" s="397"/>
      <c r="S38" s="397"/>
      <c r="T38" s="397"/>
      <c r="U38" s="397"/>
      <c r="V38" s="397"/>
      <c r="W38" s="397"/>
      <c r="X38" s="183"/>
      <c r="Y38" s="183"/>
      <c r="Z38" s="183"/>
      <c r="AA38" s="152" t="s">
        <v>25</v>
      </c>
      <c r="AB38" s="245" t="s">
        <v>503</v>
      </c>
      <c r="AC38" s="246" t="s">
        <v>504</v>
      </c>
    </row>
    <row r="39" spans="1:29" s="95" customFormat="1" ht="13.5" customHeight="1" x14ac:dyDescent="0.2">
      <c r="A39" s="179"/>
      <c r="B39" s="609" t="s">
        <v>23</v>
      </c>
      <c r="C39" s="631"/>
      <c r="D39" s="631"/>
      <c r="E39" s="631"/>
      <c r="F39" s="547"/>
      <c r="G39" s="548"/>
      <c r="H39" s="302"/>
      <c r="I39" s="523">
        <f t="shared" ref="I39:I44" si="2">ROUNDDOWN((INT(C39)*F39/10),0)</f>
        <v>0</v>
      </c>
      <c r="J39" s="524"/>
      <c r="K39" s="524"/>
      <c r="L39" s="524"/>
      <c r="M39" s="525"/>
      <c r="O39" s="397"/>
      <c r="P39" s="397"/>
      <c r="Q39" s="397"/>
      <c r="R39" s="397"/>
      <c r="S39" s="397"/>
      <c r="T39" s="397"/>
      <c r="U39" s="397"/>
      <c r="V39" s="397"/>
      <c r="W39" s="397"/>
      <c r="X39" s="178"/>
      <c r="AA39" s="425" t="s">
        <v>23</v>
      </c>
      <c r="AB39" s="252"/>
      <c r="AC39" s="252"/>
    </row>
    <row r="40" spans="1:29" s="95" customFormat="1" ht="13.5" customHeight="1" x14ac:dyDescent="0.2">
      <c r="A40" s="179"/>
      <c r="B40" s="539"/>
      <c r="C40" s="638"/>
      <c r="D40" s="426"/>
      <c r="E40" s="427"/>
      <c r="F40" s="593">
        <f>IF(I190="○",AB40,AC40)</f>
        <v>3666</v>
      </c>
      <c r="G40" s="594"/>
      <c r="H40" s="303" t="s">
        <v>134</v>
      </c>
      <c r="I40" s="635">
        <f t="shared" si="2"/>
        <v>0</v>
      </c>
      <c r="J40" s="636"/>
      <c r="K40" s="636"/>
      <c r="L40" s="636"/>
      <c r="M40" s="637"/>
      <c r="O40" s="397" t="s">
        <v>445</v>
      </c>
      <c r="P40" s="397"/>
      <c r="Q40" s="397"/>
      <c r="R40" s="397"/>
      <c r="S40" s="397"/>
      <c r="T40" s="397"/>
      <c r="U40" s="397"/>
      <c r="V40" s="397"/>
      <c r="W40" s="397"/>
      <c r="X40" s="178"/>
      <c r="AA40" s="425"/>
      <c r="AB40" s="249">
        <v>4400</v>
      </c>
      <c r="AC40" s="249">
        <v>3666</v>
      </c>
    </row>
    <row r="41" spans="1:29" s="95" customFormat="1" ht="13.5" customHeight="1" x14ac:dyDescent="0.2">
      <c r="A41" s="179"/>
      <c r="B41" s="609" t="s">
        <v>22</v>
      </c>
      <c r="C41" s="631"/>
      <c r="D41" s="631"/>
      <c r="E41" s="631"/>
      <c r="F41" s="547"/>
      <c r="G41" s="548"/>
      <c r="H41" s="302"/>
      <c r="I41" s="523">
        <f t="shared" si="2"/>
        <v>0</v>
      </c>
      <c r="J41" s="524"/>
      <c r="K41" s="524"/>
      <c r="L41" s="524"/>
      <c r="M41" s="525"/>
      <c r="O41" s="397"/>
      <c r="P41" s="397"/>
      <c r="Q41" s="397"/>
      <c r="R41" s="397"/>
      <c r="S41" s="397"/>
      <c r="T41" s="397"/>
      <c r="U41" s="397"/>
      <c r="V41" s="397"/>
      <c r="W41" s="397"/>
      <c r="X41" s="178"/>
      <c r="AA41" s="425" t="s">
        <v>22</v>
      </c>
      <c r="AB41" s="247"/>
      <c r="AC41" s="247"/>
    </row>
    <row r="42" spans="1:29" s="95" customFormat="1" ht="13.5" customHeight="1" x14ac:dyDescent="0.2">
      <c r="B42" s="539"/>
      <c r="C42" s="638"/>
      <c r="D42" s="426"/>
      <c r="E42" s="427"/>
      <c r="F42" s="593">
        <f>IF(I190="○",AB42,AC42)</f>
        <v>1666</v>
      </c>
      <c r="G42" s="594"/>
      <c r="H42" s="303" t="s">
        <v>134</v>
      </c>
      <c r="I42" s="635">
        <f t="shared" si="2"/>
        <v>0</v>
      </c>
      <c r="J42" s="636"/>
      <c r="K42" s="636"/>
      <c r="L42" s="636"/>
      <c r="M42" s="637"/>
      <c r="O42" s="397"/>
      <c r="P42" s="397"/>
      <c r="Q42" s="397"/>
      <c r="R42" s="397"/>
      <c r="S42" s="397"/>
      <c r="T42" s="397"/>
      <c r="U42" s="397"/>
      <c r="V42" s="397"/>
      <c r="W42" s="397"/>
      <c r="X42" s="178"/>
      <c r="AA42" s="425"/>
      <c r="AB42" s="249">
        <v>2000</v>
      </c>
      <c r="AC42" s="249">
        <v>1666</v>
      </c>
    </row>
    <row r="43" spans="1:29" s="95" customFormat="1" ht="13.5" customHeight="1" x14ac:dyDescent="0.2">
      <c r="B43" s="537" t="s">
        <v>21</v>
      </c>
      <c r="C43" s="521"/>
      <c r="D43" s="521"/>
      <c r="E43" s="521"/>
      <c r="F43" s="547"/>
      <c r="G43" s="548"/>
      <c r="H43" s="302"/>
      <c r="I43" s="522">
        <f t="shared" si="2"/>
        <v>0</v>
      </c>
      <c r="J43" s="522"/>
      <c r="K43" s="522"/>
      <c r="L43" s="522"/>
      <c r="M43" s="522"/>
      <c r="O43" s="397"/>
      <c r="P43" s="397"/>
      <c r="Q43" s="397"/>
      <c r="R43" s="397"/>
      <c r="S43" s="397"/>
      <c r="T43" s="397"/>
      <c r="U43" s="397"/>
      <c r="V43" s="397"/>
      <c r="W43" s="397"/>
      <c r="X43" s="183"/>
      <c r="AA43" s="425" t="s">
        <v>21</v>
      </c>
      <c r="AB43" s="247"/>
      <c r="AC43" s="247"/>
    </row>
    <row r="44" spans="1:29" s="95" customFormat="1" ht="13.5" customHeight="1" x14ac:dyDescent="0.2">
      <c r="B44" s="539"/>
      <c r="C44" s="638"/>
      <c r="D44" s="426"/>
      <c r="E44" s="427"/>
      <c r="F44" s="593">
        <f>IF(I190="○",AB44,AC44)</f>
        <v>333</v>
      </c>
      <c r="G44" s="594"/>
      <c r="H44" s="304" t="s">
        <v>134</v>
      </c>
      <c r="I44" s="686">
        <f t="shared" si="2"/>
        <v>0</v>
      </c>
      <c r="J44" s="686"/>
      <c r="K44" s="686"/>
      <c r="L44" s="686"/>
      <c r="M44" s="686"/>
      <c r="O44" s="394" t="s">
        <v>446</v>
      </c>
      <c r="P44" s="394"/>
      <c r="Q44" s="394"/>
      <c r="R44" s="394"/>
      <c r="S44" s="394"/>
      <c r="T44" s="394"/>
      <c r="U44" s="394"/>
      <c r="V44" s="701" t="s">
        <v>447</v>
      </c>
      <c r="W44" s="702"/>
      <c r="X44" s="183"/>
      <c r="AA44" s="425"/>
      <c r="AB44" s="249">
        <v>400</v>
      </c>
      <c r="AC44" s="249">
        <v>333</v>
      </c>
    </row>
    <row r="45" spans="1:29" s="95" customFormat="1" ht="0.75" customHeight="1" x14ac:dyDescent="0.2">
      <c r="B45" s="526" t="s">
        <v>311</v>
      </c>
      <c r="C45" s="527"/>
      <c r="D45" s="527"/>
      <c r="E45" s="527"/>
      <c r="F45" s="527"/>
      <c r="G45" s="527"/>
      <c r="H45" s="527"/>
      <c r="I45" s="527"/>
      <c r="J45" s="527"/>
      <c r="K45" s="527"/>
      <c r="L45" s="527"/>
      <c r="M45" s="528"/>
      <c r="O45" s="394"/>
      <c r="P45" s="394"/>
      <c r="Q45" s="394"/>
      <c r="R45" s="394"/>
      <c r="S45" s="394"/>
      <c r="T45" s="394"/>
      <c r="U45" s="394"/>
      <c r="V45" s="701"/>
      <c r="W45" s="703"/>
      <c r="X45" s="716"/>
    </row>
    <row r="46" spans="1:29" s="95" customFormat="1" ht="13.5" customHeight="1" x14ac:dyDescent="0.2">
      <c r="B46" s="538" t="s">
        <v>20</v>
      </c>
      <c r="C46" s="622">
        <f>SUM(C39,C41,C43)</f>
        <v>0</v>
      </c>
      <c r="D46" s="623"/>
      <c r="E46" s="623"/>
      <c r="F46" s="616"/>
      <c r="G46" s="617"/>
      <c r="H46" s="618"/>
      <c r="I46" s="614">
        <f>SUM(I39,I41,I43)</f>
        <v>0</v>
      </c>
      <c r="J46" s="614"/>
      <c r="K46" s="614"/>
      <c r="L46" s="614"/>
      <c r="M46" s="615"/>
      <c r="O46" s="394"/>
      <c r="P46" s="394"/>
      <c r="Q46" s="394"/>
      <c r="R46" s="394"/>
      <c r="S46" s="394"/>
      <c r="T46" s="394"/>
      <c r="U46" s="394"/>
      <c r="V46" s="545"/>
      <c r="W46" s="704"/>
      <c r="X46" s="716"/>
    </row>
    <row r="47" spans="1:29" s="95" customFormat="1" ht="13.5" customHeight="1" x14ac:dyDescent="0.2">
      <c r="B47" s="539"/>
      <c r="C47" s="542">
        <f>INT(SUM(C40,C42,C44))</f>
        <v>0</v>
      </c>
      <c r="D47" s="543"/>
      <c r="E47" s="543"/>
      <c r="F47" s="619"/>
      <c r="G47" s="620"/>
      <c r="H47" s="621"/>
      <c r="I47" s="637">
        <f>IF(W44="○",MIN(SUM(I40,I42,I44),T47),SUM(I40,I42,I44))</f>
        <v>0</v>
      </c>
      <c r="J47" s="656"/>
      <c r="K47" s="656"/>
      <c r="L47" s="656"/>
      <c r="M47" s="656"/>
      <c r="O47" s="394" t="s">
        <v>448</v>
      </c>
      <c r="P47" s="394"/>
      <c r="Q47" s="394"/>
      <c r="R47" s="394"/>
      <c r="S47" s="394"/>
      <c r="T47" s="717">
        <f>E54*2000000</f>
        <v>0</v>
      </c>
      <c r="U47" s="717"/>
      <c r="V47" s="717"/>
      <c r="W47" s="717"/>
    </row>
    <row r="48" spans="1:29" s="95" customFormat="1" ht="8.25" customHeight="1" x14ac:dyDescent="0.2">
      <c r="B48" s="105"/>
      <c r="C48" s="180"/>
      <c r="D48" s="180"/>
      <c r="E48" s="180"/>
      <c r="F48" s="184"/>
      <c r="G48" s="184"/>
      <c r="H48" s="184"/>
      <c r="I48" s="181"/>
      <c r="J48" s="181"/>
      <c r="K48" s="181"/>
      <c r="L48" s="181"/>
      <c r="M48" s="181"/>
      <c r="O48" s="186"/>
      <c r="P48" s="186"/>
      <c r="Q48" s="186"/>
      <c r="R48" s="186"/>
      <c r="S48" s="186"/>
    </row>
    <row r="49" spans="1:29" s="95" customFormat="1" ht="19.5" customHeight="1" x14ac:dyDescent="0.2">
      <c r="A49" s="114" t="s">
        <v>312</v>
      </c>
      <c r="P49" s="112"/>
      <c r="Q49" s="112"/>
      <c r="R49" s="112"/>
      <c r="S49" s="112"/>
      <c r="T49" s="112"/>
      <c r="U49" s="112"/>
      <c r="V49" s="112"/>
      <c r="W49" s="112"/>
      <c r="X49" s="112"/>
    </row>
    <row r="50" spans="1:29" s="95" customFormat="1" ht="25.5" customHeight="1" x14ac:dyDescent="0.2">
      <c r="B50" s="133"/>
      <c r="C50" s="134"/>
      <c r="D50" s="134"/>
      <c r="E50" s="642" t="s">
        <v>9</v>
      </c>
      <c r="F50" s="643"/>
      <c r="G50" s="643"/>
      <c r="H50" s="643"/>
      <c r="I50" s="644"/>
      <c r="J50" s="645" t="s">
        <v>8</v>
      </c>
      <c r="K50" s="581"/>
      <c r="L50" s="645"/>
      <c r="M50" s="645"/>
      <c r="N50" s="645"/>
      <c r="O50" s="646"/>
      <c r="P50" s="589" t="s">
        <v>634</v>
      </c>
      <c r="Q50" s="590"/>
      <c r="R50" s="590"/>
      <c r="S50" s="590"/>
      <c r="T50" s="591"/>
      <c r="U50" s="725" t="s">
        <v>135</v>
      </c>
      <c r="V50" s="725"/>
      <c r="W50" s="725"/>
      <c r="X50" s="112"/>
    </row>
    <row r="51" spans="1:29" s="95" customFormat="1" ht="25.5" customHeight="1" x14ac:dyDescent="0.2">
      <c r="B51" s="544" t="s">
        <v>45</v>
      </c>
      <c r="C51" s="545"/>
      <c r="D51" s="546"/>
      <c r="E51" s="187"/>
      <c r="F51" s="188"/>
      <c r="G51" s="189"/>
      <c r="H51" s="190" t="s">
        <v>7</v>
      </c>
      <c r="I51" s="190"/>
      <c r="J51" s="187"/>
      <c r="K51" s="190"/>
      <c r="L51" s="188"/>
      <c r="M51" s="191"/>
      <c r="N51" s="190" t="s">
        <v>7</v>
      </c>
      <c r="O51" s="192"/>
      <c r="P51" s="372"/>
      <c r="Q51" s="330" t="s">
        <v>449</v>
      </c>
      <c r="R51" s="331"/>
      <c r="S51" s="260" t="s">
        <v>7</v>
      </c>
      <c r="T51" s="373"/>
      <c r="U51" s="725"/>
      <c r="V51" s="725"/>
      <c r="W51" s="725"/>
      <c r="X51" s="112"/>
    </row>
    <row r="52" spans="1:29" s="95" customFormat="1" ht="14.25" customHeight="1" x14ac:dyDescent="0.2">
      <c r="B52" s="96"/>
      <c r="C52" s="96"/>
      <c r="D52" s="96"/>
      <c r="F52" s="99"/>
      <c r="G52" s="193"/>
      <c r="L52" s="99"/>
      <c r="M52" s="193"/>
      <c r="P52" s="113"/>
      <c r="Q52" s="113"/>
      <c r="R52" s="113"/>
      <c r="S52" s="113"/>
      <c r="T52" s="113"/>
      <c r="U52" s="113"/>
      <c r="V52" s="113"/>
      <c r="W52" s="113"/>
      <c r="X52" s="112"/>
    </row>
    <row r="53" spans="1:29" s="95" customFormat="1" ht="18" customHeight="1" x14ac:dyDescent="0.2">
      <c r="B53" s="194" t="s">
        <v>160</v>
      </c>
      <c r="C53" s="195"/>
      <c r="D53" s="195"/>
      <c r="E53" s="195"/>
      <c r="F53" s="196"/>
      <c r="G53" s="196"/>
      <c r="H53" s="196"/>
      <c r="I53" s="196"/>
      <c r="J53" s="196"/>
      <c r="K53" s="196"/>
      <c r="L53" s="197"/>
      <c r="M53" s="197"/>
      <c r="N53" s="197"/>
      <c r="O53" s="198"/>
      <c r="P53" s="198"/>
      <c r="Q53" s="198"/>
      <c r="R53" s="198"/>
      <c r="S53" s="198"/>
      <c r="T53" s="198"/>
      <c r="U53" s="198"/>
      <c r="V53" s="198"/>
      <c r="W53" s="199"/>
    </row>
    <row r="54" spans="1:29" s="95" customFormat="1" ht="21" customHeight="1" x14ac:dyDescent="0.2">
      <c r="B54" s="200" t="s">
        <v>34</v>
      </c>
      <c r="E54" s="718"/>
      <c r="F54" s="718"/>
      <c r="G54" s="718"/>
      <c r="H54" s="201"/>
      <c r="I54" s="201"/>
      <c r="J54" s="201"/>
      <c r="K54" s="201"/>
      <c r="W54" s="202"/>
      <c r="X54" s="171"/>
      <c r="Y54" s="171"/>
      <c r="Z54" s="171"/>
      <c r="AA54" s="171"/>
      <c r="AB54" s="171"/>
      <c r="AC54" s="171"/>
    </row>
    <row r="55" spans="1:29" s="95" customFormat="1" ht="6.75" customHeight="1" x14ac:dyDescent="0.2">
      <c r="B55" s="200"/>
      <c r="E55" s="203"/>
      <c r="F55" s="201"/>
      <c r="G55" s="201"/>
      <c r="H55" s="201"/>
      <c r="I55" s="201"/>
      <c r="J55" s="201"/>
      <c r="K55" s="201"/>
      <c r="W55" s="202"/>
      <c r="X55" s="171"/>
      <c r="Y55" s="171"/>
      <c r="Z55" s="171"/>
      <c r="AA55" s="171"/>
      <c r="AB55" s="171"/>
      <c r="AC55" s="171"/>
    </row>
    <row r="56" spans="1:29" s="95" customFormat="1" ht="16.5" customHeight="1" x14ac:dyDescent="0.2">
      <c r="B56" s="200" t="s">
        <v>33</v>
      </c>
      <c r="E56" s="204"/>
      <c r="F56" s="174" t="s">
        <v>19</v>
      </c>
      <c r="I56" s="204"/>
      <c r="J56" s="95" t="s">
        <v>17</v>
      </c>
      <c r="N56" s="204"/>
      <c r="O56" s="95" t="s">
        <v>18</v>
      </c>
      <c r="R56" s="204"/>
      <c r="S56" s="174" t="s">
        <v>16</v>
      </c>
      <c r="W56" s="202"/>
      <c r="X56" s="171"/>
      <c r="Y56" s="171"/>
      <c r="Z56" s="171"/>
      <c r="AA56" s="171"/>
      <c r="AB56" s="171"/>
      <c r="AC56" s="171"/>
    </row>
    <row r="57" spans="1:29" s="95" customFormat="1" ht="6.75" customHeight="1" x14ac:dyDescent="0.2">
      <c r="B57" s="200"/>
      <c r="E57" s="205"/>
      <c r="F57" s="201"/>
      <c r="G57" s="201"/>
      <c r="H57" s="201"/>
      <c r="I57" s="201"/>
      <c r="J57" s="201"/>
      <c r="K57" s="201"/>
      <c r="W57" s="202"/>
      <c r="X57" s="171"/>
      <c r="Y57" s="171"/>
      <c r="Z57" s="171"/>
      <c r="AA57" s="171"/>
      <c r="AB57" s="171"/>
      <c r="AC57" s="171"/>
    </row>
    <row r="58" spans="1:29" s="95" customFormat="1" ht="16.5" customHeight="1" x14ac:dyDescent="0.2">
      <c r="B58" s="200" t="s">
        <v>32</v>
      </c>
      <c r="G58" s="204"/>
      <c r="H58" s="95" t="s">
        <v>35</v>
      </c>
      <c r="I58" s="96"/>
      <c r="J58" s="204"/>
      <c r="K58" s="96"/>
      <c r="L58" s="95" t="s">
        <v>36</v>
      </c>
      <c r="N58" s="204"/>
      <c r="O58" s="95" t="s">
        <v>37</v>
      </c>
      <c r="Q58" s="204"/>
      <c r="R58" s="95" t="s">
        <v>38</v>
      </c>
      <c r="W58" s="202"/>
      <c r="X58" s="171"/>
      <c r="Y58" s="171"/>
      <c r="Z58" s="171"/>
      <c r="AA58" s="171"/>
      <c r="AB58" s="171"/>
      <c r="AC58" s="171"/>
    </row>
    <row r="59" spans="1:29" s="95" customFormat="1" ht="6.75" customHeight="1" x14ac:dyDescent="0.2">
      <c r="B59" s="200"/>
      <c r="E59" s="201"/>
      <c r="F59" s="201"/>
      <c r="G59" s="201"/>
      <c r="I59" s="201"/>
      <c r="W59" s="202"/>
      <c r="X59" s="171"/>
      <c r="Y59" s="171"/>
      <c r="Z59" s="171"/>
      <c r="AA59" s="171"/>
      <c r="AB59" s="171"/>
      <c r="AC59" s="171"/>
    </row>
    <row r="60" spans="1:29" ht="16.5" customHeight="1" x14ac:dyDescent="0.2">
      <c r="B60" s="200"/>
      <c r="C60" s="95"/>
      <c r="D60" s="95"/>
      <c r="E60" s="95"/>
      <c r="F60" s="95"/>
      <c r="G60" s="204"/>
      <c r="H60" s="95" t="s">
        <v>39</v>
      </c>
      <c r="I60" s="96"/>
      <c r="J60" s="204"/>
      <c r="K60" s="96"/>
      <c r="L60" s="95" t="s">
        <v>40</v>
      </c>
      <c r="M60" s="95"/>
      <c r="N60" s="204"/>
      <c r="O60" s="95" t="s">
        <v>244</v>
      </c>
      <c r="P60" s="95"/>
      <c r="Q60" s="204"/>
      <c r="R60" s="95" t="s">
        <v>245</v>
      </c>
      <c r="S60" s="95"/>
      <c r="T60" s="95"/>
      <c r="U60" s="95"/>
      <c r="V60" s="95"/>
      <c r="W60" s="206"/>
    </row>
    <row r="61" spans="1:29" s="95" customFormat="1" ht="6.75" customHeight="1" x14ac:dyDescent="0.2">
      <c r="B61" s="207"/>
      <c r="C61" s="171"/>
      <c r="D61" s="171"/>
      <c r="E61" s="208"/>
      <c r="F61" s="208"/>
      <c r="G61" s="208"/>
      <c r="H61" s="208"/>
      <c r="I61" s="208"/>
      <c r="J61" s="208"/>
      <c r="K61" s="208"/>
      <c r="L61" s="171"/>
      <c r="M61" s="171"/>
      <c r="N61" s="171"/>
      <c r="O61" s="171"/>
      <c r="P61" s="171"/>
      <c r="Q61" s="171"/>
      <c r="R61" s="171"/>
      <c r="S61" s="171"/>
      <c r="T61" s="171"/>
      <c r="U61" s="171"/>
      <c r="V61" s="171"/>
      <c r="W61" s="202"/>
      <c r="X61" s="171"/>
      <c r="Y61" s="171"/>
      <c r="Z61" s="171"/>
      <c r="AA61" s="171"/>
      <c r="AB61" s="171"/>
      <c r="AC61" s="171"/>
    </row>
    <row r="62" spans="1:29" s="95" customFormat="1" ht="16.5" customHeight="1" x14ac:dyDescent="0.2">
      <c r="B62" s="200" t="s">
        <v>463</v>
      </c>
      <c r="G62" s="209"/>
      <c r="H62" s="208"/>
      <c r="I62" s="208"/>
      <c r="J62" s="208"/>
      <c r="K62" s="208"/>
      <c r="L62" s="171"/>
      <c r="M62" s="171"/>
      <c r="N62" s="171"/>
      <c r="O62" s="171"/>
      <c r="P62" s="171"/>
      <c r="Q62" s="171"/>
      <c r="R62" s="171"/>
      <c r="S62" s="171"/>
      <c r="T62" s="171"/>
      <c r="U62" s="171"/>
      <c r="V62" s="171"/>
      <c r="W62" s="202"/>
      <c r="X62" s="171"/>
      <c r="Y62" s="171"/>
      <c r="Z62" s="171"/>
      <c r="AA62" s="171"/>
      <c r="AB62" s="171"/>
      <c r="AC62" s="171"/>
    </row>
    <row r="63" spans="1:29" s="95" customFormat="1" ht="6.75" customHeight="1" x14ac:dyDescent="0.2">
      <c r="B63" s="207"/>
      <c r="C63" s="171"/>
      <c r="D63" s="171"/>
      <c r="E63" s="208"/>
      <c r="F63" s="208"/>
      <c r="G63" s="208"/>
      <c r="H63" s="208"/>
      <c r="I63" s="208"/>
      <c r="J63" s="208"/>
      <c r="K63" s="208"/>
      <c r="L63" s="171"/>
      <c r="M63" s="171"/>
      <c r="N63" s="171"/>
      <c r="O63" s="171"/>
      <c r="P63" s="171"/>
      <c r="Q63" s="171"/>
      <c r="R63" s="171"/>
      <c r="S63" s="171"/>
      <c r="T63" s="171"/>
      <c r="U63" s="171"/>
      <c r="V63" s="171"/>
      <c r="W63" s="202"/>
      <c r="X63" s="171"/>
      <c r="Y63" s="171"/>
      <c r="Z63" s="171"/>
      <c r="AA63" s="171"/>
      <c r="AB63" s="171"/>
      <c r="AC63" s="171"/>
    </row>
    <row r="64" spans="1:29" ht="16.5" customHeight="1" x14ac:dyDescent="0.2">
      <c r="B64" s="210" t="s">
        <v>246</v>
      </c>
      <c r="C64" s="98"/>
      <c r="D64" s="98"/>
      <c r="E64" s="98"/>
      <c r="F64" s="98"/>
      <c r="W64" s="206"/>
    </row>
    <row r="65" spans="1:33" ht="32.25" customHeight="1" x14ac:dyDescent="0.2">
      <c r="B65" s="719" t="s">
        <v>272</v>
      </c>
      <c r="C65" s="720"/>
      <c r="D65" s="721"/>
      <c r="E65" s="561"/>
      <c r="F65" s="562"/>
      <c r="G65" s="563"/>
      <c r="H65" s="639" t="s">
        <v>273</v>
      </c>
      <c r="I65" s="640"/>
      <c r="J65" s="641"/>
      <c r="K65" s="359"/>
      <c r="L65" s="561"/>
      <c r="M65" s="562"/>
      <c r="N65" s="563"/>
      <c r="Q65" s="640" t="s">
        <v>243</v>
      </c>
      <c r="R65" s="640"/>
      <c r="S65" s="641"/>
      <c r="T65" s="561"/>
      <c r="U65" s="562"/>
      <c r="V65" s="563"/>
      <c r="W65" s="206"/>
    </row>
    <row r="66" spans="1:33" ht="6.75" customHeight="1" x14ac:dyDescent="0.2">
      <c r="B66" s="211"/>
      <c r="C66" s="212"/>
      <c r="D66" s="212"/>
      <c r="E66" s="212"/>
      <c r="F66" s="212"/>
      <c r="G66" s="213"/>
      <c r="H66" s="214"/>
      <c r="I66" s="215"/>
      <c r="J66" s="215"/>
      <c r="K66" s="215"/>
      <c r="L66" s="215"/>
      <c r="M66" s="213"/>
      <c r="N66" s="213"/>
      <c r="O66" s="214"/>
      <c r="P66" s="215"/>
      <c r="Q66" s="215"/>
      <c r="R66" s="215"/>
      <c r="S66" s="213"/>
      <c r="T66" s="213"/>
      <c r="U66" s="213"/>
      <c r="V66" s="213"/>
      <c r="W66" s="216"/>
    </row>
    <row r="67" spans="1:33" s="95" customFormat="1" ht="8.25" customHeight="1" x14ac:dyDescent="0.2">
      <c r="B67" s="96"/>
      <c r="C67" s="96"/>
      <c r="D67" s="96"/>
      <c r="F67" s="99"/>
      <c r="G67" s="193"/>
      <c r="L67" s="99"/>
      <c r="M67" s="193"/>
    </row>
    <row r="68" spans="1:33" s="217" customFormat="1" ht="21.75" customHeight="1" x14ac:dyDescent="0.65">
      <c r="A68" s="170" t="s">
        <v>111</v>
      </c>
    </row>
    <row r="69" spans="1:33" s="217" customFormat="1" ht="18.75" customHeight="1" x14ac:dyDescent="0.6">
      <c r="A69" s="217" t="s">
        <v>109</v>
      </c>
    </row>
    <row r="70" spans="1:33" ht="11.5" customHeight="1" x14ac:dyDescent="0.2">
      <c r="B70" s="581" t="s">
        <v>465</v>
      </c>
      <c r="C70" s="581"/>
      <c r="D70" s="649" t="s">
        <v>0</v>
      </c>
      <c r="E70" s="498"/>
      <c r="F70" s="498"/>
      <c r="G70" s="498"/>
      <c r="H70" s="498"/>
      <c r="I70" s="498"/>
      <c r="J70" s="499"/>
      <c r="K70" s="349"/>
      <c r="L70" s="581" t="s">
        <v>1</v>
      </c>
      <c r="M70" s="581"/>
      <c r="N70" s="581"/>
      <c r="O70" s="581"/>
      <c r="P70" s="581"/>
      <c r="Q70" s="581"/>
      <c r="R70" s="581"/>
      <c r="S70" s="581"/>
      <c r="T70" s="581"/>
      <c r="U70" s="581"/>
      <c r="V70" s="581"/>
      <c r="W70" s="581"/>
      <c r="X70" s="95"/>
    </row>
    <row r="71" spans="1:33" s="95" customFormat="1" ht="11.5" customHeight="1" x14ac:dyDescent="0.2">
      <c r="B71" s="581"/>
      <c r="C71" s="581"/>
      <c r="D71" s="628"/>
      <c r="E71" s="500"/>
      <c r="F71" s="500"/>
      <c r="G71" s="500"/>
      <c r="H71" s="500"/>
      <c r="I71" s="500"/>
      <c r="J71" s="501"/>
      <c r="K71" s="350"/>
      <c r="L71" s="581"/>
      <c r="M71" s="581"/>
      <c r="N71" s="581"/>
      <c r="O71" s="581"/>
      <c r="P71" s="581"/>
      <c r="Q71" s="581"/>
      <c r="R71" s="581"/>
      <c r="S71" s="581"/>
      <c r="T71" s="581"/>
      <c r="U71" s="581"/>
      <c r="V71" s="581"/>
      <c r="W71" s="581"/>
    </row>
    <row r="72" spans="1:33" s="95" customFormat="1" ht="23.25" customHeight="1" x14ac:dyDescent="0.2">
      <c r="B72" s="657" t="s">
        <v>241</v>
      </c>
      <c r="C72" s="658"/>
      <c r="D72" s="650" t="s">
        <v>164</v>
      </c>
      <c r="E72" s="651"/>
      <c r="F72" s="651"/>
      <c r="G72" s="651"/>
      <c r="H72" s="651"/>
      <c r="I72" s="651"/>
      <c r="J72" s="652"/>
      <c r="K72" s="353">
        <v>1</v>
      </c>
      <c r="L72" s="255" t="s">
        <v>6</v>
      </c>
      <c r="M72" s="553" t="s">
        <v>512</v>
      </c>
      <c r="N72" s="554"/>
      <c r="O72" s="554"/>
      <c r="P72" s="554"/>
      <c r="Q72" s="554"/>
      <c r="R72" s="554"/>
      <c r="S72" s="554"/>
      <c r="T72" s="554"/>
      <c r="U72" s="554"/>
      <c r="V72" s="554"/>
      <c r="W72" s="555"/>
      <c r="AG72" s="95">
        <v>1</v>
      </c>
    </row>
    <row r="73" spans="1:33" s="95" customFormat="1" ht="23.25" customHeight="1" x14ac:dyDescent="0.2">
      <c r="B73" s="659"/>
      <c r="C73" s="660"/>
      <c r="D73" s="534" t="s">
        <v>177</v>
      </c>
      <c r="E73" s="535"/>
      <c r="F73" s="535"/>
      <c r="G73" s="535"/>
      <c r="H73" s="535"/>
      <c r="I73" s="535"/>
      <c r="J73" s="536"/>
      <c r="K73" s="259">
        <v>2</v>
      </c>
      <c r="L73" s="255" t="s">
        <v>6</v>
      </c>
      <c r="M73" s="553" t="s">
        <v>512</v>
      </c>
      <c r="N73" s="554"/>
      <c r="O73" s="554"/>
      <c r="P73" s="554"/>
      <c r="Q73" s="554"/>
      <c r="R73" s="554"/>
      <c r="S73" s="554"/>
      <c r="T73" s="554"/>
      <c r="U73" s="554"/>
      <c r="V73" s="554"/>
      <c r="W73" s="555"/>
      <c r="AG73" s="95">
        <v>2</v>
      </c>
    </row>
    <row r="74" spans="1:33" s="95" customFormat="1" ht="23" customHeight="1" x14ac:dyDescent="0.2">
      <c r="B74" s="564" t="s">
        <v>146</v>
      </c>
      <c r="C74" s="565"/>
      <c r="D74" s="534" t="s">
        <v>464</v>
      </c>
      <c r="E74" s="535"/>
      <c r="F74" s="535"/>
      <c r="G74" s="535"/>
      <c r="H74" s="535"/>
      <c r="I74" s="535"/>
      <c r="J74" s="536"/>
      <c r="K74" s="259">
        <v>301</v>
      </c>
      <c r="L74" s="255" t="s">
        <v>6</v>
      </c>
      <c r="M74" s="553" t="s">
        <v>513</v>
      </c>
      <c r="N74" s="554"/>
      <c r="O74" s="554"/>
      <c r="P74" s="554"/>
      <c r="Q74" s="554"/>
      <c r="R74" s="554"/>
      <c r="S74" s="554"/>
      <c r="T74" s="554"/>
      <c r="U74" s="554"/>
      <c r="V74" s="554"/>
      <c r="W74" s="555"/>
      <c r="AG74" s="95">
        <v>301</v>
      </c>
    </row>
    <row r="75" spans="1:33" s="95" customFormat="1" ht="23" customHeight="1" x14ac:dyDescent="0.2">
      <c r="B75" s="566"/>
      <c r="C75" s="567"/>
      <c r="D75" s="534" t="s">
        <v>461</v>
      </c>
      <c r="E75" s="535"/>
      <c r="F75" s="535"/>
      <c r="G75" s="535"/>
      <c r="H75" s="535"/>
      <c r="I75" s="535"/>
      <c r="J75" s="536"/>
      <c r="K75" s="259">
        <v>302</v>
      </c>
      <c r="L75" s="255" t="s">
        <v>6</v>
      </c>
      <c r="M75" s="553" t="s">
        <v>513</v>
      </c>
      <c r="N75" s="554"/>
      <c r="O75" s="554"/>
      <c r="P75" s="554"/>
      <c r="Q75" s="554"/>
      <c r="R75" s="554"/>
      <c r="S75" s="554"/>
      <c r="T75" s="554"/>
      <c r="U75" s="554"/>
      <c r="V75" s="554"/>
      <c r="W75" s="555"/>
      <c r="AG75" s="95">
        <v>302</v>
      </c>
    </row>
    <row r="76" spans="1:33" s="95" customFormat="1" ht="23.25" customHeight="1" x14ac:dyDescent="0.2">
      <c r="B76" s="632" t="s">
        <v>14</v>
      </c>
      <c r="C76" s="632" t="s">
        <v>13</v>
      </c>
      <c r="D76" s="653" t="s">
        <v>165</v>
      </c>
      <c r="E76" s="654"/>
      <c r="F76" s="654"/>
      <c r="G76" s="654"/>
      <c r="H76" s="654"/>
      <c r="I76" s="654"/>
      <c r="J76" s="655"/>
      <c r="K76" s="354">
        <v>4</v>
      </c>
      <c r="L76" s="255" t="s">
        <v>6</v>
      </c>
      <c r="M76" s="722" t="s">
        <v>514</v>
      </c>
      <c r="N76" s="723"/>
      <c r="O76" s="723"/>
      <c r="P76" s="723"/>
      <c r="Q76" s="723"/>
      <c r="R76" s="723"/>
      <c r="S76" s="723"/>
      <c r="T76" s="723"/>
      <c r="U76" s="723"/>
      <c r="V76" s="723"/>
      <c r="W76" s="724"/>
      <c r="AG76" s="95">
        <v>4</v>
      </c>
    </row>
    <row r="77" spans="1:33" s="95" customFormat="1" ht="23.25" customHeight="1" x14ac:dyDescent="0.2">
      <c r="B77" s="633"/>
      <c r="C77" s="633"/>
      <c r="D77" s="534" t="s">
        <v>178</v>
      </c>
      <c r="E77" s="535"/>
      <c r="F77" s="535"/>
      <c r="G77" s="535"/>
      <c r="H77" s="535"/>
      <c r="I77" s="535"/>
      <c r="J77" s="536"/>
      <c r="K77" s="259">
        <v>5</v>
      </c>
      <c r="L77" s="255" t="s">
        <v>6</v>
      </c>
      <c r="M77" s="553" t="s">
        <v>512</v>
      </c>
      <c r="N77" s="554"/>
      <c r="O77" s="554"/>
      <c r="P77" s="554"/>
      <c r="Q77" s="554"/>
      <c r="R77" s="554"/>
      <c r="S77" s="554"/>
      <c r="T77" s="554"/>
      <c r="U77" s="554"/>
      <c r="V77" s="554"/>
      <c r="W77" s="555"/>
      <c r="AG77" s="95">
        <v>5</v>
      </c>
    </row>
    <row r="78" spans="1:33" s="95" customFormat="1" ht="23.25" customHeight="1" x14ac:dyDescent="0.2">
      <c r="B78" s="633"/>
      <c r="C78" s="634"/>
      <c r="D78" s="534" t="s">
        <v>166</v>
      </c>
      <c r="E78" s="535"/>
      <c r="F78" s="535"/>
      <c r="G78" s="535"/>
      <c r="H78" s="535"/>
      <c r="I78" s="535"/>
      <c r="J78" s="536"/>
      <c r="K78" s="259">
        <v>6</v>
      </c>
      <c r="L78" s="255" t="s">
        <v>6</v>
      </c>
      <c r="M78" s="722" t="s">
        <v>514</v>
      </c>
      <c r="N78" s="723"/>
      <c r="O78" s="723"/>
      <c r="P78" s="723"/>
      <c r="Q78" s="723"/>
      <c r="R78" s="723"/>
      <c r="S78" s="723"/>
      <c r="T78" s="723"/>
      <c r="U78" s="723"/>
      <c r="V78" s="723"/>
      <c r="W78" s="724"/>
      <c r="AA78" s="95" t="s">
        <v>6</v>
      </c>
      <c r="AG78" s="95">
        <v>6</v>
      </c>
    </row>
    <row r="79" spans="1:33" s="95" customFormat="1" ht="23.25" customHeight="1" x14ac:dyDescent="0.2">
      <c r="B79" s="633"/>
      <c r="C79" s="632" t="s">
        <v>2</v>
      </c>
      <c r="D79" s="534" t="s">
        <v>167</v>
      </c>
      <c r="E79" s="535"/>
      <c r="F79" s="535"/>
      <c r="G79" s="535"/>
      <c r="H79" s="535"/>
      <c r="I79" s="535"/>
      <c r="J79" s="536"/>
      <c r="K79" s="259">
        <v>7</v>
      </c>
      <c r="L79" s="255" t="s">
        <v>6</v>
      </c>
      <c r="M79" s="553" t="s">
        <v>512</v>
      </c>
      <c r="N79" s="554"/>
      <c r="O79" s="554"/>
      <c r="P79" s="554"/>
      <c r="Q79" s="554"/>
      <c r="R79" s="554"/>
      <c r="S79" s="554"/>
      <c r="T79" s="554"/>
      <c r="U79" s="554"/>
      <c r="V79" s="554"/>
      <c r="W79" s="555"/>
      <c r="AA79" s="95" t="s">
        <v>259</v>
      </c>
      <c r="AG79" s="95">
        <v>7</v>
      </c>
    </row>
    <row r="80" spans="1:33" s="95" customFormat="1" ht="23.25" customHeight="1" x14ac:dyDescent="0.2">
      <c r="B80" s="633"/>
      <c r="C80" s="633"/>
      <c r="D80" s="534" t="s">
        <v>168</v>
      </c>
      <c r="E80" s="535"/>
      <c r="F80" s="535"/>
      <c r="G80" s="535"/>
      <c r="H80" s="535"/>
      <c r="I80" s="535"/>
      <c r="J80" s="536"/>
      <c r="K80" s="259">
        <v>8</v>
      </c>
      <c r="L80" s="255" t="s">
        <v>6</v>
      </c>
      <c r="M80" s="722" t="s">
        <v>514</v>
      </c>
      <c r="N80" s="723"/>
      <c r="O80" s="723"/>
      <c r="P80" s="723"/>
      <c r="Q80" s="723"/>
      <c r="R80" s="723"/>
      <c r="S80" s="723"/>
      <c r="T80" s="723"/>
      <c r="U80" s="723"/>
      <c r="V80" s="723"/>
      <c r="W80" s="724"/>
      <c r="AG80" s="95">
        <v>8</v>
      </c>
    </row>
    <row r="81" spans="1:33" s="95" customFormat="1" ht="23.25" customHeight="1" x14ac:dyDescent="0.2">
      <c r="B81" s="633"/>
      <c r="C81" s="634"/>
      <c r="D81" s="534" t="s">
        <v>169</v>
      </c>
      <c r="E81" s="535"/>
      <c r="F81" s="535"/>
      <c r="G81" s="535"/>
      <c r="H81" s="535"/>
      <c r="I81" s="535"/>
      <c r="J81" s="536"/>
      <c r="K81" s="259">
        <v>9</v>
      </c>
      <c r="L81" s="255" t="s">
        <v>6</v>
      </c>
      <c r="M81" s="722" t="s">
        <v>514</v>
      </c>
      <c r="N81" s="723"/>
      <c r="O81" s="723"/>
      <c r="P81" s="723"/>
      <c r="Q81" s="723"/>
      <c r="R81" s="723"/>
      <c r="S81" s="723"/>
      <c r="T81" s="723"/>
      <c r="U81" s="723"/>
      <c r="V81" s="723"/>
      <c r="W81" s="724"/>
      <c r="AG81" s="95">
        <v>9</v>
      </c>
    </row>
    <row r="82" spans="1:33" s="95" customFormat="1" ht="23.25" customHeight="1" x14ac:dyDescent="0.2">
      <c r="B82" s="633"/>
      <c r="C82" s="632" t="s">
        <v>3</v>
      </c>
      <c r="D82" s="534" t="s">
        <v>170</v>
      </c>
      <c r="E82" s="535"/>
      <c r="F82" s="535"/>
      <c r="G82" s="535"/>
      <c r="H82" s="535"/>
      <c r="I82" s="535"/>
      <c r="J82" s="536"/>
      <c r="K82" s="259">
        <v>10</v>
      </c>
      <c r="L82" s="256" t="s">
        <v>444</v>
      </c>
      <c r="M82" s="553" t="str">
        <f>IF(L82="○",AA82,AA83)</f>
        <v>－</v>
      </c>
      <c r="N82" s="554"/>
      <c r="O82" s="554"/>
      <c r="P82" s="554"/>
      <c r="Q82" s="554"/>
      <c r="R82" s="554"/>
      <c r="S82" s="554"/>
      <c r="T82" s="554"/>
      <c r="U82" s="554"/>
      <c r="V82" s="554"/>
      <c r="W82" s="555"/>
      <c r="AA82" s="95" t="s">
        <v>515</v>
      </c>
      <c r="AB82" s="95" t="s">
        <v>516</v>
      </c>
      <c r="AG82" s="95" t="str">
        <f>IF(L82="○",K82,"")</f>
        <v/>
      </c>
    </row>
    <row r="83" spans="1:33" s="95" customFormat="1" ht="23.25" customHeight="1" x14ac:dyDescent="0.2">
      <c r="B83" s="633"/>
      <c r="C83" s="633"/>
      <c r="D83" s="534" t="s">
        <v>171</v>
      </c>
      <c r="E83" s="535"/>
      <c r="F83" s="535"/>
      <c r="G83" s="535"/>
      <c r="H83" s="535"/>
      <c r="I83" s="535"/>
      <c r="J83" s="536"/>
      <c r="K83" s="259">
        <v>11</v>
      </c>
      <c r="L83" s="250" t="s">
        <v>444</v>
      </c>
      <c r="M83" s="553" t="str">
        <f>IF(L83="○",AB82,AB83)</f>
        <v>－</v>
      </c>
      <c r="N83" s="554"/>
      <c r="O83" s="554"/>
      <c r="P83" s="554"/>
      <c r="Q83" s="554"/>
      <c r="R83" s="554"/>
      <c r="S83" s="554"/>
      <c r="T83" s="554"/>
      <c r="U83" s="554"/>
      <c r="V83" s="554"/>
      <c r="W83" s="555"/>
      <c r="AA83" s="96" t="s">
        <v>259</v>
      </c>
      <c r="AB83" s="96" t="s">
        <v>259</v>
      </c>
      <c r="AG83" s="95" t="str">
        <f t="shared" ref="AG83:AG92" si="3">IF(L83="○",K83,"")</f>
        <v/>
      </c>
    </row>
    <row r="84" spans="1:33" s="95" customFormat="1" ht="23.25" customHeight="1" x14ac:dyDescent="0.2">
      <c r="B84" s="633"/>
      <c r="C84" s="634"/>
      <c r="D84" s="534" t="s">
        <v>172</v>
      </c>
      <c r="E84" s="535"/>
      <c r="F84" s="535"/>
      <c r="G84" s="535"/>
      <c r="H84" s="535"/>
      <c r="I84" s="535"/>
      <c r="J84" s="536"/>
      <c r="K84" s="259">
        <v>12</v>
      </c>
      <c r="L84" s="250" t="s">
        <v>444</v>
      </c>
      <c r="M84" s="553" t="str">
        <f>IF(L84="○",AB82,AB83)</f>
        <v>－</v>
      </c>
      <c r="N84" s="554"/>
      <c r="O84" s="554"/>
      <c r="P84" s="554"/>
      <c r="Q84" s="554"/>
      <c r="R84" s="554"/>
      <c r="S84" s="554"/>
      <c r="T84" s="554"/>
      <c r="U84" s="554"/>
      <c r="V84" s="554"/>
      <c r="W84" s="555"/>
      <c r="AG84" s="95" t="str">
        <f t="shared" si="3"/>
        <v/>
      </c>
    </row>
    <row r="85" spans="1:33" s="95" customFormat="1" ht="23.25" customHeight="1" x14ac:dyDescent="0.2">
      <c r="B85" s="633"/>
      <c r="C85" s="632" t="s">
        <v>4</v>
      </c>
      <c r="D85" s="534" t="s">
        <v>173</v>
      </c>
      <c r="E85" s="535"/>
      <c r="F85" s="535"/>
      <c r="G85" s="535"/>
      <c r="H85" s="535"/>
      <c r="I85" s="535"/>
      <c r="J85" s="536"/>
      <c r="K85" s="259">
        <v>13</v>
      </c>
      <c r="L85" s="256" t="s">
        <v>444</v>
      </c>
      <c r="M85" s="553" t="str">
        <f>IF(L85="○",AA82,AA83)</f>
        <v>－</v>
      </c>
      <c r="N85" s="554"/>
      <c r="O85" s="554"/>
      <c r="P85" s="554"/>
      <c r="Q85" s="554"/>
      <c r="R85" s="554"/>
      <c r="S85" s="554"/>
      <c r="T85" s="554"/>
      <c r="U85" s="554"/>
      <c r="V85" s="554"/>
      <c r="W85" s="555"/>
      <c r="AG85" s="95" t="str">
        <f t="shared" si="3"/>
        <v/>
      </c>
    </row>
    <row r="86" spans="1:33" s="95" customFormat="1" ht="23.25" customHeight="1" x14ac:dyDescent="0.2">
      <c r="B86" s="633"/>
      <c r="C86" s="633"/>
      <c r="D86" s="534" t="s">
        <v>174</v>
      </c>
      <c r="E86" s="535"/>
      <c r="F86" s="535"/>
      <c r="G86" s="535"/>
      <c r="H86" s="535"/>
      <c r="I86" s="535"/>
      <c r="J86" s="536"/>
      <c r="K86" s="259">
        <v>14</v>
      </c>
      <c r="L86" s="250" t="s">
        <v>444</v>
      </c>
      <c r="M86" s="553" t="str">
        <f>IF(L86="○",AB82,AB83)</f>
        <v>－</v>
      </c>
      <c r="N86" s="554"/>
      <c r="O86" s="554"/>
      <c r="P86" s="554"/>
      <c r="Q86" s="554"/>
      <c r="R86" s="554"/>
      <c r="S86" s="554"/>
      <c r="T86" s="554"/>
      <c r="U86" s="554"/>
      <c r="V86" s="554"/>
      <c r="W86" s="555"/>
      <c r="AG86" s="95" t="str">
        <f t="shared" si="3"/>
        <v/>
      </c>
    </row>
    <row r="87" spans="1:33" s="95" customFormat="1" ht="23.25" customHeight="1" x14ac:dyDescent="0.2">
      <c r="B87" s="633"/>
      <c r="C87" s="634"/>
      <c r="D87" s="534" t="s">
        <v>175</v>
      </c>
      <c r="E87" s="535"/>
      <c r="F87" s="535"/>
      <c r="G87" s="535"/>
      <c r="H87" s="535"/>
      <c r="I87" s="535"/>
      <c r="J87" s="536"/>
      <c r="K87" s="259">
        <v>15</v>
      </c>
      <c r="L87" s="250" t="s">
        <v>444</v>
      </c>
      <c r="M87" s="553" t="str">
        <f>IF(L87="○",AB82,AB83)</f>
        <v>－</v>
      </c>
      <c r="N87" s="554"/>
      <c r="O87" s="554"/>
      <c r="P87" s="554"/>
      <c r="Q87" s="554"/>
      <c r="R87" s="554"/>
      <c r="S87" s="554"/>
      <c r="T87" s="554"/>
      <c r="U87" s="554"/>
      <c r="V87" s="554"/>
      <c r="W87" s="555"/>
      <c r="AG87" s="95" t="str">
        <f t="shared" si="3"/>
        <v/>
      </c>
    </row>
    <row r="88" spans="1:33" s="95" customFormat="1" ht="23.25" customHeight="1" x14ac:dyDescent="0.2">
      <c r="A88" s="179"/>
      <c r="B88" s="634"/>
      <c r="C88" s="257" t="s">
        <v>12</v>
      </c>
      <c r="D88" s="534" t="s">
        <v>176</v>
      </c>
      <c r="E88" s="535"/>
      <c r="F88" s="535"/>
      <c r="G88" s="535"/>
      <c r="H88" s="535"/>
      <c r="I88" s="535"/>
      <c r="J88" s="536"/>
      <c r="K88" s="259">
        <v>16</v>
      </c>
      <c r="L88" s="255" t="s">
        <v>6</v>
      </c>
      <c r="M88" s="553" t="s">
        <v>517</v>
      </c>
      <c r="N88" s="554"/>
      <c r="O88" s="554"/>
      <c r="P88" s="554"/>
      <c r="Q88" s="554"/>
      <c r="R88" s="554"/>
      <c r="S88" s="554"/>
      <c r="T88" s="554"/>
      <c r="U88" s="554"/>
      <c r="V88" s="554"/>
      <c r="W88" s="555"/>
      <c r="AG88" s="95">
        <v>16</v>
      </c>
    </row>
    <row r="89" spans="1:33" s="95" customFormat="1" ht="23.25" customHeight="1" x14ac:dyDescent="0.2">
      <c r="B89" s="726" t="s">
        <v>518</v>
      </c>
      <c r="C89" s="729" t="s">
        <v>13</v>
      </c>
      <c r="D89" s="534" t="s">
        <v>442</v>
      </c>
      <c r="E89" s="535"/>
      <c r="F89" s="535"/>
      <c r="G89" s="535"/>
      <c r="H89" s="535"/>
      <c r="I89" s="535"/>
      <c r="J89" s="536"/>
      <c r="K89" s="259">
        <v>100</v>
      </c>
      <c r="L89" s="250" t="s">
        <v>444</v>
      </c>
      <c r="M89" s="553" t="str">
        <f>IF(L89="○",AA89,AA90)</f>
        <v>－</v>
      </c>
      <c r="N89" s="554"/>
      <c r="O89" s="554"/>
      <c r="P89" s="554"/>
      <c r="Q89" s="554"/>
      <c r="R89" s="554"/>
      <c r="S89" s="554"/>
      <c r="T89" s="554"/>
      <c r="U89" s="554"/>
      <c r="V89" s="554"/>
      <c r="W89" s="555"/>
      <c r="AA89" s="95" t="s">
        <v>519</v>
      </c>
      <c r="AG89" s="95" t="str">
        <f t="shared" si="3"/>
        <v/>
      </c>
    </row>
    <row r="90" spans="1:33" s="95" customFormat="1" ht="23.25" customHeight="1" x14ac:dyDescent="0.2">
      <c r="B90" s="727"/>
      <c r="C90" s="729"/>
      <c r="D90" s="534" t="s">
        <v>443</v>
      </c>
      <c r="E90" s="535"/>
      <c r="F90" s="535"/>
      <c r="G90" s="535"/>
      <c r="H90" s="535"/>
      <c r="I90" s="535"/>
      <c r="J90" s="536"/>
      <c r="K90" s="259">
        <v>101</v>
      </c>
      <c r="L90" s="250" t="s">
        <v>444</v>
      </c>
      <c r="M90" s="553" t="str">
        <f>IF(L90="○",AA89,AA90)</f>
        <v>－</v>
      </c>
      <c r="N90" s="554"/>
      <c r="O90" s="554"/>
      <c r="P90" s="554"/>
      <c r="Q90" s="554"/>
      <c r="R90" s="554"/>
      <c r="S90" s="554"/>
      <c r="T90" s="554"/>
      <c r="U90" s="554"/>
      <c r="V90" s="554"/>
      <c r="W90" s="555"/>
      <c r="AA90" s="96" t="s">
        <v>259</v>
      </c>
      <c r="AG90" s="95" t="str">
        <f t="shared" si="3"/>
        <v/>
      </c>
    </row>
    <row r="91" spans="1:33" s="95" customFormat="1" ht="23.25" customHeight="1" x14ac:dyDescent="0.2">
      <c r="B91" s="727"/>
      <c r="C91" s="257" t="s">
        <v>2</v>
      </c>
      <c r="D91" s="534" t="s">
        <v>507</v>
      </c>
      <c r="E91" s="535"/>
      <c r="F91" s="535"/>
      <c r="G91" s="535"/>
      <c r="H91" s="535"/>
      <c r="I91" s="535"/>
      <c r="J91" s="536"/>
      <c r="K91" s="259">
        <v>102</v>
      </c>
      <c r="L91" s="250" t="s">
        <v>444</v>
      </c>
      <c r="M91" s="553" t="str">
        <f>IF(L91="○",AA89,AA90)</f>
        <v>－</v>
      </c>
      <c r="N91" s="554"/>
      <c r="O91" s="554"/>
      <c r="P91" s="554"/>
      <c r="Q91" s="554"/>
      <c r="R91" s="554"/>
      <c r="S91" s="554"/>
      <c r="T91" s="554"/>
      <c r="U91" s="554"/>
      <c r="V91" s="554"/>
      <c r="W91" s="555"/>
      <c r="AG91" s="95" t="str">
        <f t="shared" si="3"/>
        <v/>
      </c>
    </row>
    <row r="92" spans="1:33" s="95" customFormat="1" ht="23.25" customHeight="1" x14ac:dyDescent="0.2">
      <c r="B92" s="728"/>
      <c r="C92" s="257" t="s">
        <v>4</v>
      </c>
      <c r="D92" s="534" t="s">
        <v>508</v>
      </c>
      <c r="E92" s="535"/>
      <c r="F92" s="535"/>
      <c r="G92" s="535"/>
      <c r="H92" s="535"/>
      <c r="I92" s="535"/>
      <c r="J92" s="536"/>
      <c r="K92" s="259">
        <v>103</v>
      </c>
      <c r="L92" s="250" t="s">
        <v>444</v>
      </c>
      <c r="M92" s="553" t="str">
        <f>IF(L92="○",AA89,AA90)</f>
        <v>－</v>
      </c>
      <c r="N92" s="554"/>
      <c r="O92" s="554"/>
      <c r="P92" s="554"/>
      <c r="Q92" s="554"/>
      <c r="R92" s="554"/>
      <c r="S92" s="554"/>
      <c r="T92" s="554"/>
      <c r="U92" s="554"/>
      <c r="V92" s="554"/>
      <c r="W92" s="555"/>
      <c r="AG92" s="95" t="str">
        <f t="shared" si="3"/>
        <v/>
      </c>
    </row>
    <row r="93" spans="1:33" s="95" customFormat="1" ht="23.25" customHeight="1" x14ac:dyDescent="0.2">
      <c r="B93" s="518" t="s">
        <v>5</v>
      </c>
      <c r="C93" s="519"/>
      <c r="D93" s="519"/>
      <c r="E93" s="519"/>
      <c r="F93" s="519"/>
      <c r="G93" s="519"/>
      <c r="H93" s="519"/>
      <c r="I93" s="519"/>
      <c r="J93" s="520"/>
      <c r="K93" s="351"/>
      <c r="L93" s="255" t="s">
        <v>6</v>
      </c>
      <c r="M93" s="553" t="s">
        <v>512</v>
      </c>
      <c r="N93" s="554"/>
      <c r="O93" s="554"/>
      <c r="P93" s="554"/>
      <c r="Q93" s="554"/>
      <c r="R93" s="554"/>
      <c r="S93" s="554"/>
      <c r="T93" s="554"/>
      <c r="U93" s="554"/>
      <c r="V93" s="554"/>
      <c r="W93" s="555"/>
    </row>
    <row r="94" spans="1:33" s="219" customFormat="1" ht="24.75" customHeight="1" x14ac:dyDescent="0.55000000000000004">
      <c r="B94" s="220" t="s">
        <v>115</v>
      </c>
      <c r="C94" s="221"/>
      <c r="D94" s="221"/>
      <c r="E94" s="221"/>
      <c r="F94" s="221"/>
      <c r="G94" s="221"/>
      <c r="H94" s="221"/>
      <c r="I94" s="221"/>
      <c r="J94" s="221"/>
      <c r="K94" s="221"/>
      <c r="L94" s="221"/>
      <c r="M94" s="221"/>
      <c r="N94" s="221"/>
      <c r="O94" s="221"/>
      <c r="P94" s="221"/>
      <c r="Q94" s="221"/>
      <c r="R94" s="221"/>
      <c r="S94" s="221"/>
      <c r="T94" s="221"/>
      <c r="U94" s="221"/>
      <c r="V94" s="221"/>
      <c r="W94" s="221"/>
      <c r="X94" s="221"/>
    </row>
    <row r="95" spans="1:33" s="222" customFormat="1" ht="23.25" customHeight="1" x14ac:dyDescent="0.2">
      <c r="B95" s="223" t="s">
        <v>179</v>
      </c>
      <c r="C95" s="224"/>
      <c r="D95" s="224"/>
      <c r="E95" s="224"/>
      <c r="F95" s="224"/>
      <c r="G95" s="224"/>
      <c r="H95" s="224"/>
      <c r="I95" s="224"/>
      <c r="J95" s="224"/>
      <c r="K95" s="224"/>
      <c r="L95" s="224"/>
      <c r="M95" s="108"/>
      <c r="N95" s="108"/>
      <c r="O95" s="224"/>
      <c r="P95" s="108"/>
      <c r="Q95" s="224"/>
      <c r="R95" s="156"/>
      <c r="S95" s="224"/>
      <c r="T95" s="156"/>
      <c r="U95" s="224"/>
      <c r="V95" s="156"/>
      <c r="W95" s="224"/>
      <c r="X95" s="156"/>
      <c r="Y95" s="225"/>
    </row>
    <row r="96" spans="1:33" s="222" customFormat="1" ht="23.25" customHeight="1" x14ac:dyDescent="0.2">
      <c r="B96" s="218"/>
      <c r="C96" s="226" t="s">
        <v>180</v>
      </c>
      <c r="D96" s="224"/>
      <c r="E96" s="108"/>
      <c r="F96" s="224"/>
      <c r="G96" s="224"/>
      <c r="H96" s="224"/>
      <c r="I96" s="224"/>
      <c r="J96" s="224"/>
      <c r="K96" s="224"/>
      <c r="L96" s="224"/>
      <c r="M96" s="224"/>
      <c r="N96" s="218"/>
      <c r="O96" s="226" t="s">
        <v>183</v>
      </c>
      <c r="P96" s="156"/>
      <c r="Q96" s="156"/>
      <c r="R96" s="156"/>
      <c r="S96" s="156"/>
      <c r="T96" s="156"/>
      <c r="U96" s="156"/>
      <c r="V96" s="156"/>
      <c r="W96" s="156"/>
      <c r="X96" s="108"/>
      <c r="Y96" s="225"/>
    </row>
    <row r="97" spans="2:33" s="222" customFormat="1" ht="23.25" customHeight="1" x14ac:dyDescent="0.2">
      <c r="B97" s="218"/>
      <c r="C97" s="226" t="s">
        <v>181</v>
      </c>
      <c r="D97" s="224"/>
      <c r="E97" s="108"/>
      <c r="F97" s="224"/>
      <c r="G97" s="224"/>
      <c r="H97" s="224"/>
      <c r="I97" s="224"/>
      <c r="J97" s="224"/>
      <c r="K97" s="224"/>
      <c r="L97" s="224"/>
      <c r="M97" s="224"/>
      <c r="N97" s="218"/>
      <c r="O97" s="730" t="s">
        <v>184</v>
      </c>
      <c r="P97" s="731"/>
      <c r="Q97" s="731"/>
      <c r="R97" s="731"/>
      <c r="S97" s="731"/>
      <c r="T97" s="731"/>
      <c r="U97" s="731"/>
      <c r="V97" s="731"/>
      <c r="W97" s="731"/>
      <c r="X97" s="731"/>
      <c r="Y97" s="225"/>
    </row>
    <row r="98" spans="2:33" s="222" customFormat="1" ht="23.25" customHeight="1" x14ac:dyDescent="0.2">
      <c r="B98" s="218"/>
      <c r="C98" s="226" t="s">
        <v>182</v>
      </c>
      <c r="D98" s="224"/>
      <c r="E98" s="108"/>
      <c r="F98" s="224"/>
      <c r="G98" s="224"/>
      <c r="H98" s="224"/>
      <c r="I98" s="224"/>
      <c r="J98" s="224"/>
      <c r="K98" s="224"/>
      <c r="L98" s="224"/>
      <c r="M98" s="224"/>
      <c r="N98" s="218"/>
      <c r="O98" s="226" t="s">
        <v>185</v>
      </c>
      <c r="P98" s="156"/>
      <c r="Q98" s="108"/>
      <c r="R98" s="662"/>
      <c r="S98" s="663"/>
      <c r="T98" s="663"/>
      <c r="U98" s="663"/>
      <c r="V98" s="663"/>
      <c r="W98" s="664"/>
      <c r="X98" s="108"/>
      <c r="Y98" s="225"/>
    </row>
    <row r="99" spans="2:33" s="222" customFormat="1" ht="25.5" customHeight="1" x14ac:dyDescent="0.2">
      <c r="B99" s="227" t="s">
        <v>189</v>
      </c>
      <c r="C99" s="224"/>
      <c r="D99" s="224"/>
      <c r="E99" s="224"/>
      <c r="F99" s="224"/>
      <c r="G99" s="224"/>
      <c r="H99" s="224"/>
      <c r="I99" s="224"/>
      <c r="J99" s="224"/>
      <c r="K99" s="224"/>
      <c r="L99" s="224"/>
      <c r="M99" s="108"/>
      <c r="N99" s="228"/>
      <c r="O99" s="108"/>
      <c r="P99" s="224"/>
      <c r="Q99" s="156"/>
      <c r="R99" s="224"/>
      <c r="S99" s="156"/>
      <c r="T99" s="224"/>
      <c r="U99" s="156"/>
      <c r="V99" s="224"/>
      <c r="W99" s="156"/>
      <c r="X99" s="108"/>
      <c r="Y99" s="225"/>
    </row>
    <row r="100" spans="2:33" s="222" customFormat="1" ht="23.25" customHeight="1" x14ac:dyDescent="0.2">
      <c r="B100" s="218"/>
      <c r="C100" s="226" t="s">
        <v>186</v>
      </c>
      <c r="D100" s="108"/>
      <c r="E100" s="224"/>
      <c r="F100" s="224"/>
      <c r="G100" s="224"/>
      <c r="H100" s="224"/>
      <c r="I100" s="224"/>
      <c r="J100" s="224"/>
      <c r="K100" s="224"/>
      <c r="L100" s="224"/>
      <c r="M100" s="224"/>
      <c r="N100" s="218"/>
      <c r="O100" s="226" t="s">
        <v>190</v>
      </c>
      <c r="P100" s="156"/>
      <c r="Q100" s="156"/>
      <c r="R100" s="156"/>
      <c r="S100" s="156"/>
      <c r="T100" s="156"/>
      <c r="U100" s="156"/>
      <c r="V100" s="156"/>
      <c r="W100" s="156"/>
      <c r="X100" s="108"/>
      <c r="Y100" s="225"/>
    </row>
    <row r="101" spans="2:33" s="222" customFormat="1" ht="23.25" customHeight="1" x14ac:dyDescent="0.2">
      <c r="B101" s="218"/>
      <c r="C101" s="226" t="s">
        <v>187</v>
      </c>
      <c r="D101" s="108"/>
      <c r="E101" s="224"/>
      <c r="F101" s="224"/>
      <c r="G101" s="224"/>
      <c r="H101" s="224"/>
      <c r="I101" s="224"/>
      <c r="J101" s="224"/>
      <c r="K101" s="224"/>
      <c r="L101" s="224"/>
      <c r="M101" s="224"/>
      <c r="N101" s="218"/>
      <c r="O101" s="226" t="s">
        <v>191</v>
      </c>
      <c r="P101" s="156"/>
      <c r="Q101" s="108"/>
      <c r="R101" s="662"/>
      <c r="S101" s="663"/>
      <c r="T101" s="663"/>
      <c r="U101" s="663"/>
      <c r="V101" s="663"/>
      <c r="W101" s="664"/>
      <c r="X101" s="108"/>
      <c r="Y101" s="225"/>
    </row>
    <row r="102" spans="2:33" s="222" customFormat="1" ht="23.25" customHeight="1" x14ac:dyDescent="0.2">
      <c r="B102" s="218"/>
      <c r="C102" s="226" t="s">
        <v>188</v>
      </c>
      <c r="D102" s="108"/>
      <c r="E102" s="224"/>
      <c r="F102" s="224"/>
      <c r="G102" s="224"/>
      <c r="H102" s="224"/>
      <c r="I102" s="224"/>
      <c r="J102" s="224"/>
      <c r="K102" s="224"/>
      <c r="L102" s="224"/>
      <c r="M102" s="224"/>
      <c r="N102" s="108"/>
      <c r="O102" s="228"/>
      <c r="P102" s="224" t="s">
        <v>44</v>
      </c>
      <c r="Q102" s="156"/>
      <c r="R102" s="156"/>
      <c r="S102" s="156"/>
      <c r="T102" s="156"/>
      <c r="U102" s="156"/>
      <c r="V102" s="156"/>
      <c r="W102" s="156"/>
      <c r="X102" s="156"/>
      <c r="Y102" s="225"/>
    </row>
    <row r="103" spans="2:33" s="222" customFormat="1" ht="23.25" customHeight="1" x14ac:dyDescent="0.2">
      <c r="B103" s="227" t="s">
        <v>274</v>
      </c>
      <c r="C103" s="224"/>
      <c r="D103" s="224"/>
      <c r="E103" s="224"/>
      <c r="F103" s="224"/>
      <c r="G103" s="224"/>
      <c r="H103" s="224"/>
      <c r="I103" s="224"/>
      <c r="J103" s="224"/>
      <c r="K103" s="224"/>
      <c r="L103" s="224"/>
      <c r="M103" s="108"/>
      <c r="N103" s="108"/>
      <c r="O103" s="228"/>
      <c r="P103" s="108"/>
      <c r="Q103" s="224"/>
      <c r="R103" s="156"/>
      <c r="S103" s="224"/>
      <c r="T103" s="156"/>
      <c r="U103" s="224"/>
      <c r="V103" s="156"/>
      <c r="W103" s="224"/>
      <c r="X103" s="156"/>
      <c r="Y103" s="225"/>
    </row>
    <row r="104" spans="2:33" s="222" customFormat="1" ht="23.25" customHeight="1" x14ac:dyDescent="0.2">
      <c r="B104" s="218"/>
      <c r="C104" s="226" t="s">
        <v>275</v>
      </c>
      <c r="D104" s="108"/>
      <c r="E104" s="224"/>
      <c r="F104" s="224"/>
      <c r="G104" s="224"/>
      <c r="H104" s="224"/>
      <c r="I104" s="224"/>
      <c r="J104" s="224"/>
      <c r="K104" s="224"/>
      <c r="L104" s="224"/>
      <c r="M104" s="224"/>
      <c r="N104" s="218"/>
      <c r="O104" s="226" t="s">
        <v>195</v>
      </c>
      <c r="P104" s="224"/>
      <c r="Q104" s="224"/>
      <c r="R104" s="224"/>
      <c r="S104" s="224"/>
      <c r="T104" s="224"/>
      <c r="U104" s="224"/>
      <c r="V104" s="108"/>
      <c r="W104" s="156"/>
      <c r="X104" s="108"/>
      <c r="Y104" s="225"/>
    </row>
    <row r="105" spans="2:33" s="222" customFormat="1" ht="23.25" customHeight="1" x14ac:dyDescent="0.2">
      <c r="B105" s="218"/>
      <c r="C105" s="226" t="s">
        <v>192</v>
      </c>
      <c r="D105" s="108"/>
      <c r="E105" s="224"/>
      <c r="F105" s="224"/>
      <c r="G105" s="224"/>
      <c r="H105" s="224"/>
      <c r="I105" s="224"/>
      <c r="J105" s="224"/>
      <c r="K105" s="224"/>
      <c r="L105" s="224"/>
      <c r="M105" s="224"/>
      <c r="N105" s="218"/>
      <c r="O105" s="226" t="s">
        <v>196</v>
      </c>
      <c r="P105" s="224"/>
      <c r="Q105" s="224"/>
      <c r="R105" s="224"/>
      <c r="S105" s="224"/>
      <c r="T105" s="224"/>
      <c r="U105" s="224"/>
      <c r="V105" s="108"/>
      <c r="W105" s="156"/>
      <c r="X105" s="108"/>
      <c r="Y105" s="225"/>
    </row>
    <row r="106" spans="2:33" s="222" customFormat="1" ht="23.25" customHeight="1" x14ac:dyDescent="0.2">
      <c r="B106" s="218"/>
      <c r="C106" s="226" t="s">
        <v>193</v>
      </c>
      <c r="D106" s="108"/>
      <c r="E106" s="224"/>
      <c r="F106" s="224"/>
      <c r="G106" s="224"/>
      <c r="H106" s="224"/>
      <c r="I106" s="224"/>
      <c r="J106" s="224"/>
      <c r="K106" s="224"/>
      <c r="L106" s="224"/>
      <c r="M106" s="224"/>
      <c r="N106" s="218"/>
      <c r="O106" s="226" t="s">
        <v>197</v>
      </c>
      <c r="P106" s="224"/>
      <c r="Q106" s="108"/>
      <c r="R106" s="662"/>
      <c r="S106" s="663"/>
      <c r="T106" s="663"/>
      <c r="U106" s="663"/>
      <c r="V106" s="663"/>
      <c r="W106" s="664"/>
      <c r="X106" s="108"/>
      <c r="Y106" s="225"/>
    </row>
    <row r="107" spans="2:33" s="222" customFormat="1" ht="23.25" customHeight="1" x14ac:dyDescent="0.2">
      <c r="B107" s="218"/>
      <c r="C107" s="226" t="s">
        <v>194</v>
      </c>
      <c r="D107" s="108"/>
      <c r="E107" s="108"/>
      <c r="F107" s="108"/>
      <c r="G107" s="108"/>
      <c r="H107" s="108"/>
      <c r="I107" s="108"/>
      <c r="J107" s="108"/>
      <c r="K107" s="108"/>
      <c r="L107" s="108"/>
      <c r="M107" s="108"/>
      <c r="N107" s="228"/>
      <c r="O107" s="224" t="s">
        <v>44</v>
      </c>
      <c r="P107" s="156"/>
      <c r="Q107" s="108"/>
      <c r="R107" s="108"/>
      <c r="S107" s="108"/>
      <c r="T107" s="108"/>
      <c r="U107" s="108"/>
      <c r="V107" s="108"/>
      <c r="W107" s="108"/>
      <c r="X107" s="108"/>
      <c r="Y107" s="225"/>
    </row>
    <row r="108" spans="2:33" s="222" customFormat="1" ht="23.25" customHeight="1" x14ac:dyDescent="0.2">
      <c r="B108" s="693" t="s">
        <v>198</v>
      </c>
      <c r="C108" s="693"/>
      <c r="D108" s="693"/>
      <c r="E108" s="693"/>
      <c r="F108" s="693"/>
      <c r="G108" s="693"/>
      <c r="H108" s="693"/>
      <c r="I108" s="693"/>
      <c r="J108" s="693"/>
      <c r="K108" s="693"/>
      <c r="L108" s="693"/>
      <c r="M108" s="693"/>
      <c r="N108" s="693"/>
      <c r="O108" s="693"/>
      <c r="P108" s="693"/>
      <c r="Q108" s="693"/>
      <c r="R108" s="693"/>
      <c r="S108" s="693"/>
      <c r="T108" s="693"/>
      <c r="U108" s="693"/>
      <c r="V108" s="693"/>
      <c r="W108" s="693"/>
      <c r="X108" s="693"/>
      <c r="Y108" s="225"/>
      <c r="AG108" s="222">
        <f>IF(B109="○",17,"")</f>
        <v>17</v>
      </c>
    </row>
    <row r="109" spans="2:33" s="222" customFormat="1" ht="23.25" customHeight="1" x14ac:dyDescent="0.2">
      <c r="B109" s="218" t="s">
        <v>47</v>
      </c>
      <c r="C109" s="532" t="s">
        <v>276</v>
      </c>
      <c r="D109" s="433"/>
      <c r="E109" s="433"/>
      <c r="F109" s="433"/>
      <c r="G109" s="433"/>
      <c r="H109" s="433"/>
      <c r="I109" s="433"/>
      <c r="J109" s="433"/>
      <c r="K109" s="433"/>
      <c r="L109" s="433"/>
      <c r="M109" s="533"/>
      <c r="N109" s="218"/>
      <c r="O109" s="661" t="s">
        <v>201</v>
      </c>
      <c r="P109" s="394"/>
      <c r="Q109" s="394"/>
      <c r="R109" s="394"/>
      <c r="S109" s="394"/>
      <c r="T109" s="394"/>
      <c r="U109" s="394"/>
      <c r="V109" s="394"/>
      <c r="W109" s="394"/>
      <c r="X109" s="108"/>
      <c r="Y109" s="225"/>
      <c r="AG109" s="222" t="str">
        <f>IF(B110="○",18,"")</f>
        <v/>
      </c>
    </row>
    <row r="110" spans="2:33" s="222" customFormat="1" ht="23.25" customHeight="1" x14ac:dyDescent="0.2">
      <c r="B110" s="218"/>
      <c r="C110" s="529" t="s">
        <v>199</v>
      </c>
      <c r="D110" s="530"/>
      <c r="E110" s="530"/>
      <c r="F110" s="530"/>
      <c r="G110" s="530"/>
      <c r="H110" s="530"/>
      <c r="I110" s="530"/>
      <c r="J110" s="530"/>
      <c r="K110" s="530"/>
      <c r="L110" s="530"/>
      <c r="M110" s="531"/>
      <c r="N110" s="218"/>
      <c r="O110" s="224" t="s">
        <v>202</v>
      </c>
      <c r="P110" s="108"/>
      <c r="Q110" s="156"/>
      <c r="R110" s="156"/>
      <c r="S110" s="156"/>
      <c r="T110" s="156"/>
      <c r="U110" s="156"/>
      <c r="V110" s="156"/>
      <c r="W110" s="156"/>
      <c r="X110" s="108"/>
      <c r="Y110" s="225"/>
      <c r="AG110" s="222" t="str">
        <f>IF(B111="○",19,"")</f>
        <v/>
      </c>
    </row>
    <row r="111" spans="2:33" s="222" customFormat="1" ht="23.25" customHeight="1" x14ac:dyDescent="0.2">
      <c r="B111" s="218"/>
      <c r="C111" s="532" t="s">
        <v>200</v>
      </c>
      <c r="D111" s="433"/>
      <c r="E111" s="433"/>
      <c r="F111" s="433"/>
      <c r="G111" s="433"/>
      <c r="H111" s="433"/>
      <c r="I111" s="433"/>
      <c r="J111" s="433"/>
      <c r="K111" s="433"/>
      <c r="L111" s="433"/>
      <c r="M111" s="533"/>
      <c r="N111" s="218"/>
      <c r="O111" s="226" t="s">
        <v>203</v>
      </c>
      <c r="P111" s="224"/>
      <c r="Q111" s="108"/>
      <c r="R111" s="662"/>
      <c r="S111" s="663"/>
      <c r="T111" s="663"/>
      <c r="U111" s="663"/>
      <c r="V111" s="663"/>
      <c r="W111" s="664"/>
      <c r="X111" s="108"/>
      <c r="Y111" s="225"/>
      <c r="AG111" s="222" t="str">
        <f>IF(B112="○",20,"")</f>
        <v/>
      </c>
    </row>
    <row r="112" spans="2:33" s="222" customFormat="1" ht="27" customHeight="1" x14ac:dyDescent="0.2">
      <c r="B112" s="218"/>
      <c r="C112" s="661" t="s">
        <v>247</v>
      </c>
      <c r="D112" s="394"/>
      <c r="E112" s="394"/>
      <c r="F112" s="394"/>
      <c r="G112" s="394"/>
      <c r="H112" s="394"/>
      <c r="I112" s="394"/>
      <c r="J112" s="394"/>
      <c r="K112" s="394"/>
      <c r="L112" s="394"/>
      <c r="M112" s="394"/>
      <c r="N112" s="108"/>
      <c r="O112" s="228" t="s">
        <v>44</v>
      </c>
      <c r="P112" s="156"/>
      <c r="Q112" s="156"/>
      <c r="R112" s="156"/>
      <c r="S112" s="156"/>
      <c r="T112" s="156"/>
      <c r="U112" s="156"/>
      <c r="V112" s="156"/>
      <c r="W112" s="156"/>
      <c r="X112" s="156"/>
      <c r="Y112" s="225"/>
      <c r="AG112" s="222" t="str">
        <f>IF(N109="○",21,"")</f>
        <v/>
      </c>
    </row>
    <row r="113" spans="1:33" s="222" customFormat="1" ht="6" customHeight="1" x14ac:dyDescent="0.2">
      <c r="B113" s="96"/>
      <c r="C113" s="174"/>
      <c r="D113" s="95"/>
      <c r="E113" s="95"/>
      <c r="F113" s="95"/>
      <c r="G113" s="95"/>
      <c r="H113" s="95"/>
      <c r="I113" s="95"/>
      <c r="J113" s="95"/>
      <c r="K113" s="95"/>
      <c r="L113" s="95"/>
      <c r="M113" s="95"/>
      <c r="N113" s="95"/>
      <c r="O113" s="96"/>
      <c r="P113" s="186"/>
      <c r="Q113" s="186"/>
      <c r="R113" s="186"/>
      <c r="S113" s="186"/>
      <c r="T113" s="186"/>
      <c r="U113" s="186"/>
      <c r="V113" s="186"/>
      <c r="W113" s="186"/>
      <c r="X113" s="186"/>
      <c r="Y113" s="225"/>
    </row>
    <row r="114" spans="1:33" ht="19.5" customHeight="1" x14ac:dyDescent="0.2">
      <c r="A114" s="175" t="s">
        <v>127</v>
      </c>
      <c r="AG114" s="222" t="str">
        <f>IF(N110="○",22,"")</f>
        <v/>
      </c>
    </row>
    <row r="115" spans="1:33" s="95" customFormat="1" ht="19.5" customHeight="1" x14ac:dyDescent="0.2">
      <c r="A115" s="230" t="s">
        <v>277</v>
      </c>
      <c r="AG115" s="222" t="str">
        <f>IF(N111="○",22,"")</f>
        <v/>
      </c>
    </row>
    <row r="116" spans="1:33" ht="19.5" customHeight="1" x14ac:dyDescent="0.2">
      <c r="B116" s="581" t="s">
        <v>465</v>
      </c>
      <c r="C116" s="581"/>
      <c r="D116" s="581"/>
      <c r="E116" s="649" t="s">
        <v>0</v>
      </c>
      <c r="F116" s="498"/>
      <c r="G116" s="498"/>
      <c r="H116" s="498"/>
      <c r="I116" s="498"/>
      <c r="J116" s="499"/>
      <c r="K116" s="349"/>
      <c r="L116" s="581" t="s">
        <v>1</v>
      </c>
      <c r="M116" s="581"/>
      <c r="N116" s="581"/>
      <c r="O116" s="581"/>
      <c r="P116" s="581"/>
      <c r="Q116" s="581"/>
      <c r="R116" s="581"/>
      <c r="S116" s="581"/>
      <c r="T116" s="581"/>
      <c r="U116" s="581"/>
      <c r="V116" s="581"/>
      <c r="W116" s="581"/>
    </row>
    <row r="117" spans="1:33" s="95" customFormat="1" ht="23.25" customHeight="1" x14ac:dyDescent="0.2">
      <c r="B117" s="581"/>
      <c r="C117" s="581"/>
      <c r="D117" s="581"/>
      <c r="E117" s="628"/>
      <c r="F117" s="500"/>
      <c r="G117" s="500"/>
      <c r="H117" s="500"/>
      <c r="I117" s="500"/>
      <c r="J117" s="501"/>
      <c r="K117" s="350"/>
      <c r="L117" s="581"/>
      <c r="M117" s="581"/>
      <c r="N117" s="581"/>
      <c r="O117" s="581"/>
      <c r="P117" s="581"/>
      <c r="Q117" s="581"/>
      <c r="R117" s="581"/>
      <c r="S117" s="581"/>
      <c r="T117" s="581"/>
      <c r="U117" s="581"/>
      <c r="V117" s="581"/>
      <c r="W117" s="581"/>
    </row>
    <row r="118" spans="1:33" s="95" customFormat="1" ht="23.25" customHeight="1" x14ac:dyDescent="0.2">
      <c r="B118" s="634" t="s">
        <v>48</v>
      </c>
      <c r="C118" s="695" t="s">
        <v>230</v>
      </c>
      <c r="D118" s="696"/>
      <c r="E118" s="687" t="s">
        <v>204</v>
      </c>
      <c r="F118" s="688"/>
      <c r="G118" s="688"/>
      <c r="H118" s="688"/>
      <c r="I118" s="688"/>
      <c r="J118" s="689"/>
      <c r="K118" s="355">
        <v>24</v>
      </c>
      <c r="L118" s="256" t="s">
        <v>444</v>
      </c>
      <c r="M118" s="553" t="str">
        <f>IF(L118="○",AA82,AA83)</f>
        <v>－</v>
      </c>
      <c r="N118" s="554"/>
      <c r="O118" s="554"/>
      <c r="P118" s="554"/>
      <c r="Q118" s="554"/>
      <c r="R118" s="554"/>
      <c r="S118" s="554"/>
      <c r="T118" s="554"/>
      <c r="U118" s="554"/>
      <c r="V118" s="554"/>
      <c r="W118" s="555"/>
      <c r="AG118" s="95" t="str">
        <f t="shared" ref="AG118:AG132" si="4">IF(L118="○",K118,"")</f>
        <v/>
      </c>
    </row>
    <row r="119" spans="1:33" s="95" customFormat="1" ht="23.25" customHeight="1" x14ac:dyDescent="0.2">
      <c r="B119" s="694"/>
      <c r="C119" s="697"/>
      <c r="D119" s="698"/>
      <c r="E119" s="518" t="s">
        <v>205</v>
      </c>
      <c r="F119" s="579"/>
      <c r="G119" s="579"/>
      <c r="H119" s="579"/>
      <c r="I119" s="579"/>
      <c r="J119" s="580"/>
      <c r="K119" s="352">
        <v>25</v>
      </c>
      <c r="L119" s="256" t="s">
        <v>444</v>
      </c>
      <c r="M119" s="553" t="str">
        <f>IF(L119="○",AA82,AA83)</f>
        <v>－</v>
      </c>
      <c r="N119" s="554"/>
      <c r="O119" s="554"/>
      <c r="P119" s="554"/>
      <c r="Q119" s="554"/>
      <c r="R119" s="554"/>
      <c r="S119" s="554"/>
      <c r="T119" s="554"/>
      <c r="U119" s="554"/>
      <c r="V119" s="554"/>
      <c r="W119" s="555"/>
      <c r="AG119" s="95" t="str">
        <f t="shared" si="4"/>
        <v/>
      </c>
    </row>
    <row r="120" spans="1:33" s="95" customFormat="1" ht="23.25" customHeight="1" x14ac:dyDescent="0.2">
      <c r="B120" s="694"/>
      <c r="C120" s="697"/>
      <c r="D120" s="698"/>
      <c r="E120" s="518" t="s">
        <v>206</v>
      </c>
      <c r="F120" s="579"/>
      <c r="G120" s="579"/>
      <c r="H120" s="579"/>
      <c r="I120" s="579"/>
      <c r="J120" s="580"/>
      <c r="K120" s="352">
        <v>26</v>
      </c>
      <c r="L120" s="256" t="s">
        <v>444</v>
      </c>
      <c r="M120" s="553" t="str">
        <f>IF(L120="○",AA82,AA83)</f>
        <v>－</v>
      </c>
      <c r="N120" s="554"/>
      <c r="O120" s="554"/>
      <c r="P120" s="554"/>
      <c r="Q120" s="554"/>
      <c r="R120" s="554"/>
      <c r="S120" s="554"/>
      <c r="T120" s="554"/>
      <c r="U120" s="554"/>
      <c r="V120" s="554"/>
      <c r="W120" s="555"/>
      <c r="AG120" s="95" t="str">
        <f t="shared" si="4"/>
        <v/>
      </c>
    </row>
    <row r="121" spans="1:33" s="95" customFormat="1" ht="23.25" customHeight="1" x14ac:dyDescent="0.2">
      <c r="B121" s="694"/>
      <c r="C121" s="697"/>
      <c r="D121" s="698"/>
      <c r="E121" s="518" t="s">
        <v>207</v>
      </c>
      <c r="F121" s="579"/>
      <c r="G121" s="579"/>
      <c r="H121" s="579"/>
      <c r="I121" s="579"/>
      <c r="J121" s="580"/>
      <c r="K121" s="352">
        <v>27</v>
      </c>
      <c r="L121" s="256" t="s">
        <v>444</v>
      </c>
      <c r="M121" s="553" t="str">
        <f>IF(L121="○",AA82,AA83)</f>
        <v>－</v>
      </c>
      <c r="N121" s="554"/>
      <c r="O121" s="554"/>
      <c r="P121" s="554"/>
      <c r="Q121" s="554"/>
      <c r="R121" s="554"/>
      <c r="S121" s="554"/>
      <c r="T121" s="554"/>
      <c r="U121" s="554"/>
      <c r="V121" s="554"/>
      <c r="W121" s="555"/>
      <c r="AG121" s="95" t="str">
        <f t="shared" si="4"/>
        <v/>
      </c>
    </row>
    <row r="122" spans="1:33" s="95" customFormat="1" ht="23.25" customHeight="1" x14ac:dyDescent="0.2">
      <c r="B122" s="694"/>
      <c r="C122" s="697"/>
      <c r="D122" s="698"/>
      <c r="E122" s="518" t="s">
        <v>278</v>
      </c>
      <c r="F122" s="579"/>
      <c r="G122" s="579"/>
      <c r="H122" s="579"/>
      <c r="I122" s="579"/>
      <c r="J122" s="580"/>
      <c r="K122" s="352">
        <v>28</v>
      </c>
      <c r="L122" s="256" t="s">
        <v>444</v>
      </c>
      <c r="M122" s="553" t="str">
        <f>IF(L122="○",AA82,AA83)</f>
        <v>－</v>
      </c>
      <c r="N122" s="554"/>
      <c r="O122" s="554"/>
      <c r="P122" s="554"/>
      <c r="Q122" s="554"/>
      <c r="R122" s="554"/>
      <c r="S122" s="554"/>
      <c r="T122" s="554"/>
      <c r="U122" s="554"/>
      <c r="V122" s="554"/>
      <c r="W122" s="555"/>
      <c r="AG122" s="95" t="str">
        <f t="shared" si="4"/>
        <v/>
      </c>
    </row>
    <row r="123" spans="1:33" s="95" customFormat="1" ht="33.75" customHeight="1" x14ac:dyDescent="0.2">
      <c r="B123" s="694"/>
      <c r="C123" s="699" t="s">
        <v>146</v>
      </c>
      <c r="D123" s="700"/>
      <c r="E123" s="518" t="s">
        <v>208</v>
      </c>
      <c r="F123" s="579"/>
      <c r="G123" s="579"/>
      <c r="H123" s="579"/>
      <c r="I123" s="579"/>
      <c r="J123" s="580"/>
      <c r="K123" s="352">
        <v>29</v>
      </c>
      <c r="L123" s="256" t="s">
        <v>444</v>
      </c>
      <c r="M123" s="553" t="str">
        <f>IF(L123="○",M74,AA83)</f>
        <v>－</v>
      </c>
      <c r="N123" s="554"/>
      <c r="O123" s="554"/>
      <c r="P123" s="554"/>
      <c r="Q123" s="554"/>
      <c r="R123" s="554"/>
      <c r="S123" s="554"/>
      <c r="T123" s="554"/>
      <c r="U123" s="554"/>
      <c r="V123" s="554"/>
      <c r="W123" s="555"/>
      <c r="AG123" s="95" t="str">
        <f t="shared" si="4"/>
        <v/>
      </c>
    </row>
    <row r="124" spans="1:33" s="95" customFormat="1" ht="23.25" customHeight="1" x14ac:dyDescent="0.2">
      <c r="B124" s="694"/>
      <c r="C124" s="573" t="s">
        <v>14</v>
      </c>
      <c r="D124" s="574"/>
      <c r="E124" s="518" t="s">
        <v>209</v>
      </c>
      <c r="F124" s="579"/>
      <c r="G124" s="579"/>
      <c r="H124" s="579"/>
      <c r="I124" s="579"/>
      <c r="J124" s="580"/>
      <c r="K124" s="352">
        <v>30</v>
      </c>
      <c r="L124" s="256" t="s">
        <v>444</v>
      </c>
      <c r="M124" s="553" t="str">
        <f>IF(L124="○",AA124,AA125)</f>
        <v>－</v>
      </c>
      <c r="N124" s="554"/>
      <c r="O124" s="554"/>
      <c r="P124" s="554"/>
      <c r="Q124" s="554"/>
      <c r="R124" s="554"/>
      <c r="S124" s="554"/>
      <c r="T124" s="554"/>
      <c r="U124" s="554"/>
      <c r="V124" s="554"/>
      <c r="W124" s="555"/>
      <c r="AA124" s="95" t="s">
        <v>520</v>
      </c>
      <c r="AG124" s="95" t="str">
        <f t="shared" si="4"/>
        <v/>
      </c>
    </row>
    <row r="125" spans="1:33" s="95" customFormat="1" ht="23.25" customHeight="1" x14ac:dyDescent="0.2">
      <c r="B125" s="694"/>
      <c r="C125" s="575"/>
      <c r="D125" s="576"/>
      <c r="E125" s="518" t="s">
        <v>210</v>
      </c>
      <c r="F125" s="579"/>
      <c r="G125" s="579"/>
      <c r="H125" s="579"/>
      <c r="I125" s="579"/>
      <c r="J125" s="580"/>
      <c r="K125" s="352">
        <v>31</v>
      </c>
      <c r="L125" s="256" t="s">
        <v>444</v>
      </c>
      <c r="M125" s="553" t="str">
        <f>IF(L125="○",AA124,AA125)</f>
        <v>－</v>
      </c>
      <c r="N125" s="554"/>
      <c r="O125" s="554"/>
      <c r="P125" s="554"/>
      <c r="Q125" s="554"/>
      <c r="R125" s="554"/>
      <c r="S125" s="554"/>
      <c r="T125" s="554"/>
      <c r="U125" s="554"/>
      <c r="V125" s="554"/>
      <c r="W125" s="555"/>
      <c r="AA125" s="96" t="s">
        <v>259</v>
      </c>
      <c r="AG125" s="95" t="str">
        <f t="shared" si="4"/>
        <v/>
      </c>
    </row>
    <row r="126" spans="1:33" s="95" customFormat="1" ht="23.25" customHeight="1" x14ac:dyDescent="0.2">
      <c r="B126" s="694"/>
      <c r="C126" s="575"/>
      <c r="D126" s="576"/>
      <c r="E126" s="518" t="s">
        <v>211</v>
      </c>
      <c r="F126" s="579"/>
      <c r="G126" s="579"/>
      <c r="H126" s="579"/>
      <c r="I126" s="579"/>
      <c r="J126" s="580"/>
      <c r="K126" s="352">
        <v>32</v>
      </c>
      <c r="L126" s="256" t="s">
        <v>444</v>
      </c>
      <c r="M126" s="553" t="str">
        <f>IF(L126="○",AA124,AA125)</f>
        <v>－</v>
      </c>
      <c r="N126" s="554"/>
      <c r="O126" s="554"/>
      <c r="P126" s="554"/>
      <c r="Q126" s="554"/>
      <c r="R126" s="554"/>
      <c r="S126" s="554"/>
      <c r="T126" s="554"/>
      <c r="U126" s="554"/>
      <c r="V126" s="554"/>
      <c r="W126" s="555"/>
      <c r="AG126" s="95" t="str">
        <f t="shared" si="4"/>
        <v/>
      </c>
    </row>
    <row r="127" spans="1:33" s="95" customFormat="1" ht="23.25" customHeight="1" x14ac:dyDescent="0.2">
      <c r="B127" s="694"/>
      <c r="C127" s="575"/>
      <c r="D127" s="576"/>
      <c r="E127" s="518" t="s">
        <v>212</v>
      </c>
      <c r="F127" s="579"/>
      <c r="G127" s="579"/>
      <c r="H127" s="579"/>
      <c r="I127" s="579"/>
      <c r="J127" s="580"/>
      <c r="K127" s="352">
        <v>33</v>
      </c>
      <c r="L127" s="256" t="s">
        <v>444</v>
      </c>
      <c r="M127" s="553" t="str">
        <f>IF(L127="○",AA124,AA125)</f>
        <v>－</v>
      </c>
      <c r="N127" s="554"/>
      <c r="O127" s="554"/>
      <c r="P127" s="554"/>
      <c r="Q127" s="554"/>
      <c r="R127" s="554"/>
      <c r="S127" s="554"/>
      <c r="T127" s="554"/>
      <c r="U127" s="554"/>
      <c r="V127" s="554"/>
      <c r="W127" s="555"/>
      <c r="AG127" s="95" t="str">
        <f t="shared" si="4"/>
        <v/>
      </c>
    </row>
    <row r="128" spans="1:33" s="95" customFormat="1" ht="24" customHeight="1" x14ac:dyDescent="0.2">
      <c r="B128" s="735" t="s">
        <v>152</v>
      </c>
      <c r="C128" s="573" t="s">
        <v>218</v>
      </c>
      <c r="D128" s="574"/>
      <c r="E128" s="690" t="s">
        <v>213</v>
      </c>
      <c r="F128" s="691"/>
      <c r="G128" s="691"/>
      <c r="H128" s="691"/>
      <c r="I128" s="691"/>
      <c r="J128" s="692"/>
      <c r="K128" s="356">
        <v>34</v>
      </c>
      <c r="L128" s="256" t="s">
        <v>444</v>
      </c>
      <c r="M128" s="553" t="str">
        <f>IF(L128="○",AA82,AA83)</f>
        <v>－</v>
      </c>
      <c r="N128" s="554"/>
      <c r="O128" s="554"/>
      <c r="P128" s="554"/>
      <c r="Q128" s="554"/>
      <c r="R128" s="554"/>
      <c r="S128" s="554"/>
      <c r="T128" s="554"/>
      <c r="U128" s="554"/>
      <c r="V128" s="554"/>
      <c r="W128" s="555"/>
      <c r="AG128" s="95" t="str">
        <f t="shared" si="4"/>
        <v/>
      </c>
    </row>
    <row r="129" spans="2:33" s="95" customFormat="1" ht="27" customHeight="1" x14ac:dyDescent="0.2">
      <c r="B129" s="736"/>
      <c r="C129" s="575"/>
      <c r="D129" s="576"/>
      <c r="E129" s="739" t="s">
        <v>214</v>
      </c>
      <c r="F129" s="740"/>
      <c r="G129" s="740"/>
      <c r="H129" s="740"/>
      <c r="I129" s="740"/>
      <c r="J129" s="741"/>
      <c r="K129" s="357">
        <v>35</v>
      </c>
      <c r="L129" s="256" t="s">
        <v>444</v>
      </c>
      <c r="M129" s="553" t="str">
        <f>IF(L129="○",AA82,AA83)</f>
        <v>－</v>
      </c>
      <c r="N129" s="554"/>
      <c r="O129" s="554"/>
      <c r="P129" s="554"/>
      <c r="Q129" s="554"/>
      <c r="R129" s="554"/>
      <c r="S129" s="554"/>
      <c r="T129" s="554"/>
      <c r="U129" s="554"/>
      <c r="V129" s="554"/>
      <c r="W129" s="555"/>
      <c r="AG129" s="95" t="str">
        <f t="shared" si="4"/>
        <v/>
      </c>
    </row>
    <row r="130" spans="2:33" s="95" customFormat="1" ht="35.25" customHeight="1" x14ac:dyDescent="0.2">
      <c r="B130" s="736"/>
      <c r="C130" s="575"/>
      <c r="D130" s="576"/>
      <c r="E130" s="690" t="s">
        <v>215</v>
      </c>
      <c r="F130" s="691"/>
      <c r="G130" s="691"/>
      <c r="H130" s="691"/>
      <c r="I130" s="691"/>
      <c r="J130" s="692"/>
      <c r="K130" s="356">
        <v>36</v>
      </c>
      <c r="L130" s="256" t="s">
        <v>444</v>
      </c>
      <c r="M130" s="553" t="str">
        <f>IF(L130="○",AA82,AA83)</f>
        <v>－</v>
      </c>
      <c r="N130" s="554"/>
      <c r="O130" s="554"/>
      <c r="P130" s="554"/>
      <c r="Q130" s="554"/>
      <c r="R130" s="554"/>
      <c r="S130" s="554"/>
      <c r="T130" s="554"/>
      <c r="U130" s="554"/>
      <c r="V130" s="554"/>
      <c r="W130" s="555"/>
      <c r="AG130" s="95" t="str">
        <f t="shared" si="4"/>
        <v/>
      </c>
    </row>
    <row r="131" spans="2:33" s="95" customFormat="1" ht="35.25" customHeight="1" x14ac:dyDescent="0.2">
      <c r="B131" s="736"/>
      <c r="C131" s="575"/>
      <c r="D131" s="576"/>
      <c r="E131" s="690" t="s">
        <v>216</v>
      </c>
      <c r="F131" s="691"/>
      <c r="G131" s="691"/>
      <c r="H131" s="691"/>
      <c r="I131" s="691"/>
      <c r="J131" s="692"/>
      <c r="K131" s="356">
        <v>37</v>
      </c>
      <c r="L131" s="256" t="s">
        <v>444</v>
      </c>
      <c r="M131" s="553" t="str">
        <f>IF(L131="○",AA82,AA83)</f>
        <v>－</v>
      </c>
      <c r="N131" s="554"/>
      <c r="O131" s="554"/>
      <c r="P131" s="554"/>
      <c r="Q131" s="554"/>
      <c r="R131" s="554"/>
      <c r="S131" s="554"/>
      <c r="T131" s="554"/>
      <c r="U131" s="554"/>
      <c r="V131" s="554"/>
      <c r="W131" s="555"/>
      <c r="AG131" s="95" t="str">
        <f t="shared" si="4"/>
        <v/>
      </c>
    </row>
    <row r="132" spans="2:33" s="95" customFormat="1" ht="23.25" customHeight="1" x14ac:dyDescent="0.2">
      <c r="B132" s="737"/>
      <c r="C132" s="577"/>
      <c r="D132" s="578"/>
      <c r="E132" s="690" t="s">
        <v>217</v>
      </c>
      <c r="F132" s="691"/>
      <c r="G132" s="691"/>
      <c r="H132" s="691"/>
      <c r="I132" s="691"/>
      <c r="J132" s="692"/>
      <c r="K132" s="356">
        <v>38</v>
      </c>
      <c r="L132" s="256" t="s">
        <v>444</v>
      </c>
      <c r="M132" s="553" t="str">
        <f>IF(L132="○",AA82,AA83)</f>
        <v>－</v>
      </c>
      <c r="N132" s="554"/>
      <c r="O132" s="554"/>
      <c r="P132" s="554"/>
      <c r="Q132" s="554"/>
      <c r="R132" s="554"/>
      <c r="S132" s="554"/>
      <c r="T132" s="554"/>
      <c r="U132" s="554"/>
      <c r="V132" s="554"/>
      <c r="W132" s="555"/>
      <c r="AG132" s="95" t="str">
        <f t="shared" si="4"/>
        <v/>
      </c>
    </row>
    <row r="133" spans="2:33" ht="11" customHeight="1" x14ac:dyDescent="0.2">
      <c r="B133" s="581" t="s">
        <v>465</v>
      </c>
      <c r="C133" s="581"/>
      <c r="D133" s="581"/>
      <c r="E133" s="649" t="s">
        <v>0</v>
      </c>
      <c r="F133" s="498"/>
      <c r="G133" s="498"/>
      <c r="H133" s="498"/>
      <c r="I133" s="498"/>
      <c r="J133" s="499"/>
      <c r="K133" s="349"/>
      <c r="L133" s="581" t="s">
        <v>1</v>
      </c>
      <c r="M133" s="581"/>
      <c r="N133" s="581"/>
      <c r="O133" s="581"/>
      <c r="P133" s="581"/>
      <c r="Q133" s="581"/>
      <c r="R133" s="581"/>
      <c r="S133" s="581"/>
      <c r="T133" s="581"/>
      <c r="U133" s="581"/>
      <c r="V133" s="581"/>
      <c r="W133" s="581"/>
    </row>
    <row r="134" spans="2:33" s="95" customFormat="1" ht="11" customHeight="1" x14ac:dyDescent="0.2">
      <c r="B134" s="581"/>
      <c r="C134" s="581"/>
      <c r="D134" s="581"/>
      <c r="E134" s="628"/>
      <c r="F134" s="500"/>
      <c r="G134" s="500"/>
      <c r="H134" s="500"/>
      <c r="I134" s="500"/>
      <c r="J134" s="501"/>
      <c r="K134" s="350"/>
      <c r="L134" s="581"/>
      <c r="M134" s="581"/>
      <c r="N134" s="581"/>
      <c r="O134" s="581"/>
      <c r="P134" s="581"/>
      <c r="Q134" s="581"/>
      <c r="R134" s="581"/>
      <c r="S134" s="581"/>
      <c r="T134" s="581"/>
      <c r="U134" s="581"/>
      <c r="V134" s="581"/>
      <c r="W134" s="581"/>
    </row>
    <row r="135" spans="2:33" s="95" customFormat="1" ht="37.5" customHeight="1" x14ac:dyDescent="0.2">
      <c r="B135" s="735" t="s">
        <v>152</v>
      </c>
      <c r="C135" s="573" t="s">
        <v>151</v>
      </c>
      <c r="D135" s="574"/>
      <c r="E135" s="570"/>
      <c r="F135" s="571"/>
      <c r="G135" s="571"/>
      <c r="H135" s="571"/>
      <c r="I135" s="571"/>
      <c r="J135" s="572"/>
      <c r="K135" s="352"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367" t="str">
        <f>IF(K135="","－","○")</f>
        <v>－</v>
      </c>
      <c r="M135" s="553" t="str">
        <f>IF(L135="○",AA82,AA83)</f>
        <v>－</v>
      </c>
      <c r="N135" s="554"/>
      <c r="O135" s="554"/>
      <c r="P135" s="554"/>
      <c r="Q135" s="554"/>
      <c r="R135" s="554"/>
      <c r="S135" s="554"/>
      <c r="T135" s="554"/>
      <c r="U135" s="554"/>
      <c r="V135" s="554"/>
      <c r="W135" s="555"/>
      <c r="AG135" s="95" t="str">
        <f t="shared" ref="AG135:AG139" si="5">IF(L135="○",K135,"")</f>
        <v/>
      </c>
    </row>
    <row r="136" spans="2:33" s="95" customFormat="1" ht="37.5" customHeight="1" x14ac:dyDescent="0.2">
      <c r="B136" s="736"/>
      <c r="C136" s="575"/>
      <c r="D136" s="576"/>
      <c r="E136" s="570"/>
      <c r="F136" s="571"/>
      <c r="G136" s="571"/>
      <c r="H136" s="571"/>
      <c r="I136" s="571"/>
      <c r="J136" s="572"/>
      <c r="K136" s="352"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367" t="str">
        <f t="shared" ref="L136:L139" si="6">IF(K136="","－","○")</f>
        <v>－</v>
      </c>
      <c r="M136" s="553" t="str">
        <f>IF(L136="○",AA82,AA83)</f>
        <v>－</v>
      </c>
      <c r="N136" s="554"/>
      <c r="O136" s="554"/>
      <c r="P136" s="554"/>
      <c r="Q136" s="554"/>
      <c r="R136" s="554"/>
      <c r="S136" s="554"/>
      <c r="T136" s="554"/>
      <c r="U136" s="554"/>
      <c r="V136" s="554"/>
      <c r="W136" s="555"/>
      <c r="AG136" s="95" t="str">
        <f t="shared" si="5"/>
        <v/>
      </c>
    </row>
    <row r="137" spans="2:33" s="95" customFormat="1" ht="37.5" customHeight="1" x14ac:dyDescent="0.2">
      <c r="B137" s="736"/>
      <c r="C137" s="575"/>
      <c r="D137" s="576"/>
      <c r="E137" s="570"/>
      <c r="F137" s="571"/>
      <c r="G137" s="571"/>
      <c r="H137" s="571"/>
      <c r="I137" s="571"/>
      <c r="J137" s="572"/>
      <c r="K137" s="352"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367" t="str">
        <f t="shared" si="6"/>
        <v>－</v>
      </c>
      <c r="M137" s="553" t="str">
        <f>IF(L137="○",AA82,AA83)</f>
        <v>－</v>
      </c>
      <c r="N137" s="554"/>
      <c r="O137" s="554"/>
      <c r="P137" s="554"/>
      <c r="Q137" s="554"/>
      <c r="R137" s="554"/>
      <c r="S137" s="554"/>
      <c r="T137" s="554"/>
      <c r="U137" s="554"/>
      <c r="V137" s="554"/>
      <c r="W137" s="555"/>
      <c r="AG137" s="95" t="str">
        <f t="shared" si="5"/>
        <v/>
      </c>
    </row>
    <row r="138" spans="2:33" s="95" customFormat="1" ht="37.5" customHeight="1" x14ac:dyDescent="0.2">
      <c r="B138" s="736"/>
      <c r="C138" s="575"/>
      <c r="D138" s="576"/>
      <c r="E138" s="570"/>
      <c r="F138" s="571"/>
      <c r="G138" s="571"/>
      <c r="H138" s="571"/>
      <c r="I138" s="571"/>
      <c r="J138" s="572"/>
      <c r="K138" s="352"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367" t="str">
        <f t="shared" si="6"/>
        <v>－</v>
      </c>
      <c r="M138" s="553" t="str">
        <f>IF(L138="○",AA82,AA83)</f>
        <v>－</v>
      </c>
      <c r="N138" s="554"/>
      <c r="O138" s="554"/>
      <c r="P138" s="554"/>
      <c r="Q138" s="554"/>
      <c r="R138" s="554"/>
      <c r="S138" s="554"/>
      <c r="T138" s="554"/>
      <c r="U138" s="554"/>
      <c r="V138" s="554"/>
      <c r="W138" s="555"/>
      <c r="AG138" s="95" t="str">
        <f t="shared" si="5"/>
        <v/>
      </c>
    </row>
    <row r="139" spans="2:33" s="95" customFormat="1" ht="37.5" customHeight="1" x14ac:dyDescent="0.2">
      <c r="B139" s="736"/>
      <c r="C139" s="575"/>
      <c r="D139" s="576"/>
      <c r="E139" s="570"/>
      <c r="F139" s="571"/>
      <c r="G139" s="571"/>
      <c r="H139" s="571"/>
      <c r="I139" s="571"/>
      <c r="J139" s="572"/>
      <c r="K139" s="352"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367" t="str">
        <f t="shared" si="6"/>
        <v>－</v>
      </c>
      <c r="M139" s="553" t="str">
        <f>IF(L139="○",AA82,AA83)</f>
        <v>－</v>
      </c>
      <c r="N139" s="554"/>
      <c r="O139" s="554"/>
      <c r="P139" s="554"/>
      <c r="Q139" s="554"/>
      <c r="R139" s="554"/>
      <c r="S139" s="554"/>
      <c r="T139" s="554"/>
      <c r="U139" s="554"/>
      <c r="V139" s="554"/>
      <c r="W139" s="555"/>
      <c r="AG139" s="95" t="str">
        <f t="shared" si="5"/>
        <v/>
      </c>
    </row>
    <row r="140" spans="2:33" s="95" customFormat="1" ht="21" customHeight="1" x14ac:dyDescent="0.2">
      <c r="B140" s="736"/>
      <c r="C140" s="577"/>
      <c r="D140" s="578"/>
      <c r="E140" s="732" t="s">
        <v>130</v>
      </c>
      <c r="F140" s="733"/>
      <c r="G140" s="733"/>
      <c r="H140" s="733"/>
      <c r="I140" s="733"/>
      <c r="J140" s="733"/>
      <c r="K140" s="733"/>
      <c r="L140" s="733"/>
      <c r="M140" s="733"/>
      <c r="N140" s="733"/>
      <c r="O140" s="733"/>
      <c r="P140" s="733"/>
      <c r="Q140" s="733"/>
      <c r="R140" s="733"/>
      <c r="S140" s="733"/>
      <c r="T140" s="733"/>
      <c r="U140" s="733"/>
      <c r="V140" s="733"/>
      <c r="W140" s="734"/>
      <c r="Z140" s="95" t="s">
        <v>153</v>
      </c>
    </row>
    <row r="141" spans="2:33" s="95" customFormat="1" ht="22.5" customHeight="1" x14ac:dyDescent="0.2">
      <c r="B141" s="737"/>
      <c r="C141" s="738" t="s">
        <v>149</v>
      </c>
      <c r="D141" s="738"/>
      <c r="E141" s="518" t="s">
        <v>242</v>
      </c>
      <c r="F141" s="579"/>
      <c r="G141" s="579"/>
      <c r="H141" s="579"/>
      <c r="I141" s="579"/>
      <c r="J141" s="580"/>
      <c r="K141" s="352">
        <v>51</v>
      </c>
      <c r="L141" s="256" t="s">
        <v>444</v>
      </c>
      <c r="M141" s="553" t="str">
        <f>IF(L141="○",AA82,AA83)</f>
        <v>－</v>
      </c>
      <c r="N141" s="554"/>
      <c r="O141" s="554"/>
      <c r="P141" s="554"/>
      <c r="Q141" s="554"/>
      <c r="R141" s="554"/>
      <c r="S141" s="554"/>
      <c r="T141" s="554"/>
      <c r="U141" s="554"/>
      <c r="V141" s="554"/>
      <c r="W141" s="555"/>
      <c r="AG141" s="95" t="str">
        <f t="shared" ref="AG141" si="7">IF(L141="○",K141,"")</f>
        <v/>
      </c>
    </row>
    <row r="142" spans="2:33" s="95" customFormat="1" ht="31.5" customHeight="1" x14ac:dyDescent="0.2">
      <c r="B142" s="174" t="s">
        <v>110</v>
      </c>
      <c r="D142" s="112"/>
      <c r="E142" s="186"/>
      <c r="F142" s="186"/>
      <c r="G142" s="186"/>
      <c r="H142" s="186"/>
      <c r="I142" s="186"/>
      <c r="L142" s="174" t="s">
        <v>133</v>
      </c>
      <c r="Y142" s="186"/>
      <c r="AA142" s="186"/>
      <c r="AB142" s="112"/>
      <c r="AC142" s="112"/>
    </row>
    <row r="143" spans="2:33" ht="11.25" customHeight="1" x14ac:dyDescent="0.2">
      <c r="B143" s="581" t="s">
        <v>465</v>
      </c>
      <c r="C143" s="581"/>
      <c r="D143" s="564" t="s">
        <v>0</v>
      </c>
      <c r="E143" s="498"/>
      <c r="F143" s="498"/>
      <c r="G143" s="498"/>
      <c r="H143" s="498"/>
      <c r="I143" s="498"/>
      <c r="J143" s="581" t="s">
        <v>1</v>
      </c>
      <c r="K143" s="581"/>
      <c r="L143" s="581"/>
      <c r="M143" s="581"/>
      <c r="N143" s="581"/>
      <c r="O143" s="581"/>
      <c r="P143" s="581"/>
      <c r="Q143" s="581"/>
      <c r="R143" s="581"/>
      <c r="S143" s="581"/>
      <c r="T143" s="581"/>
      <c r="U143" s="581"/>
      <c r="V143" s="581"/>
      <c r="W143" s="556"/>
    </row>
    <row r="144" spans="2:33" s="95" customFormat="1" ht="11.25" customHeight="1" x14ac:dyDescent="0.2">
      <c r="B144" s="581"/>
      <c r="C144" s="581"/>
      <c r="D144" s="628"/>
      <c r="E144" s="500"/>
      <c r="F144" s="500"/>
      <c r="G144" s="500"/>
      <c r="H144" s="500"/>
      <c r="I144" s="500"/>
      <c r="J144" s="581"/>
      <c r="K144" s="581"/>
      <c r="L144" s="581"/>
      <c r="M144" s="581"/>
      <c r="N144" s="581"/>
      <c r="O144" s="581"/>
      <c r="P144" s="581"/>
      <c r="Q144" s="581"/>
      <c r="R144" s="581"/>
      <c r="S144" s="581"/>
      <c r="T144" s="581"/>
      <c r="U144" s="581"/>
      <c r="V144" s="581"/>
      <c r="W144" s="556"/>
    </row>
    <row r="145" spans="1:35" s="95" customFormat="1" ht="34.5" customHeight="1" x14ac:dyDescent="0.2">
      <c r="B145" s="680" t="s">
        <v>221</v>
      </c>
      <c r="C145" s="681"/>
      <c r="D145" s="568"/>
      <c r="E145" s="569"/>
      <c r="F145" s="569"/>
      <c r="G145" s="569"/>
      <c r="H145" s="569"/>
      <c r="I145" s="569"/>
      <c r="J145" s="367" t="str">
        <f>IF(D145="","－","○")</f>
        <v>－</v>
      </c>
      <c r="K145" s="365"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553" t="str">
        <f>IF(J145="○",AA82,AA83)</f>
        <v>－</v>
      </c>
      <c r="M145" s="554"/>
      <c r="N145" s="554"/>
      <c r="O145" s="554"/>
      <c r="P145" s="554"/>
      <c r="Q145" s="554"/>
      <c r="R145" s="554"/>
      <c r="S145" s="554"/>
      <c r="T145" s="554"/>
      <c r="U145" s="554"/>
      <c r="V145" s="555"/>
      <c r="W145" s="263"/>
      <c r="AG145" s="95" t="str">
        <f>IF(J145="○",K145,"")</f>
        <v/>
      </c>
    </row>
    <row r="146" spans="1:35" s="95" customFormat="1" ht="34.5" customHeight="1" x14ac:dyDescent="0.2">
      <c r="B146" s="682"/>
      <c r="C146" s="683"/>
      <c r="D146" s="568"/>
      <c r="E146" s="569"/>
      <c r="F146" s="569"/>
      <c r="G146" s="569"/>
      <c r="H146" s="569"/>
      <c r="I146" s="569"/>
      <c r="J146" s="367" t="str">
        <f t="shared" ref="J146:J149" si="8">IF(D146="","－","○")</f>
        <v>－</v>
      </c>
      <c r="K146" s="365"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553" t="str">
        <f>IF(J146="○",AA82,AA83)</f>
        <v>－</v>
      </c>
      <c r="M146" s="554"/>
      <c r="N146" s="554"/>
      <c r="O146" s="554"/>
      <c r="P146" s="554"/>
      <c r="Q146" s="554"/>
      <c r="R146" s="554"/>
      <c r="S146" s="554"/>
      <c r="T146" s="554"/>
      <c r="U146" s="554"/>
      <c r="V146" s="555"/>
      <c r="AG146" s="95" t="str">
        <f t="shared" ref="AG146:AG151" si="9">IF(J146="○",K146,"")</f>
        <v/>
      </c>
    </row>
    <row r="147" spans="1:35" s="95" customFormat="1" ht="34.5" customHeight="1" x14ac:dyDescent="0.2">
      <c r="B147" s="682"/>
      <c r="C147" s="683"/>
      <c r="D147" s="568"/>
      <c r="E147" s="569"/>
      <c r="F147" s="569"/>
      <c r="G147" s="569"/>
      <c r="H147" s="569"/>
      <c r="I147" s="569"/>
      <c r="J147" s="367" t="str">
        <f t="shared" si="8"/>
        <v>－</v>
      </c>
      <c r="K147" s="365"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553" t="str">
        <f>IF(J147="○",AA82,AA83)</f>
        <v>－</v>
      </c>
      <c r="M147" s="554"/>
      <c r="N147" s="554"/>
      <c r="O147" s="554"/>
      <c r="P147" s="554"/>
      <c r="Q147" s="554"/>
      <c r="R147" s="554"/>
      <c r="S147" s="554"/>
      <c r="T147" s="554"/>
      <c r="U147" s="554"/>
      <c r="V147" s="555"/>
      <c r="AG147" s="95" t="str">
        <f t="shared" si="9"/>
        <v/>
      </c>
    </row>
    <row r="148" spans="1:35" s="95" customFormat="1" ht="34.5" customHeight="1" x14ac:dyDescent="0.2">
      <c r="B148" s="682"/>
      <c r="C148" s="683"/>
      <c r="D148" s="568"/>
      <c r="E148" s="569"/>
      <c r="F148" s="569"/>
      <c r="G148" s="569"/>
      <c r="H148" s="569"/>
      <c r="I148" s="569"/>
      <c r="J148" s="367" t="str">
        <f t="shared" si="8"/>
        <v>－</v>
      </c>
      <c r="K148" s="365"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553" t="str">
        <f>IF(J148="○",AA82,AA83)</f>
        <v>－</v>
      </c>
      <c r="M148" s="554"/>
      <c r="N148" s="554"/>
      <c r="O148" s="554"/>
      <c r="P148" s="554"/>
      <c r="Q148" s="554"/>
      <c r="R148" s="554"/>
      <c r="S148" s="554"/>
      <c r="T148" s="554"/>
      <c r="U148" s="554"/>
      <c r="V148" s="555"/>
      <c r="AG148" s="95" t="str">
        <f t="shared" si="9"/>
        <v/>
      </c>
    </row>
    <row r="149" spans="1:35" s="95" customFormat="1" ht="34.5" customHeight="1" x14ac:dyDescent="0.2">
      <c r="B149" s="682"/>
      <c r="C149" s="683"/>
      <c r="D149" s="568"/>
      <c r="E149" s="569"/>
      <c r="F149" s="569"/>
      <c r="G149" s="569"/>
      <c r="H149" s="569"/>
      <c r="I149" s="569"/>
      <c r="J149" s="367" t="str">
        <f t="shared" si="8"/>
        <v>－</v>
      </c>
      <c r="K149" s="365"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553" t="str">
        <f>IF(J149="○",AA82,AA83)</f>
        <v>－</v>
      </c>
      <c r="M149" s="554"/>
      <c r="N149" s="554"/>
      <c r="O149" s="554"/>
      <c r="P149" s="554"/>
      <c r="Q149" s="554"/>
      <c r="R149" s="554"/>
      <c r="S149" s="554"/>
      <c r="T149" s="554"/>
      <c r="U149" s="554"/>
      <c r="V149" s="555"/>
      <c r="AG149" s="95" t="str">
        <f t="shared" si="9"/>
        <v/>
      </c>
    </row>
    <row r="150" spans="1:35" s="95" customFormat="1" ht="17.25" customHeight="1" x14ac:dyDescent="0.2">
      <c r="B150" s="749"/>
      <c r="C150" s="750"/>
      <c r="D150" s="748" t="s">
        <v>130</v>
      </c>
      <c r="E150" s="748"/>
      <c r="F150" s="748"/>
      <c r="G150" s="748"/>
      <c r="H150" s="748"/>
      <c r="I150" s="748"/>
      <c r="J150" s="748"/>
      <c r="K150" s="358"/>
      <c r="L150" s="231"/>
      <c r="M150" s="231"/>
      <c r="N150" s="231"/>
      <c r="O150" s="231"/>
      <c r="P150" s="231"/>
      <c r="Q150" s="231"/>
      <c r="R150" s="231"/>
      <c r="S150" s="231"/>
      <c r="T150" s="231"/>
      <c r="U150" s="231"/>
      <c r="V150" s="231"/>
      <c r="W150" s="348"/>
      <c r="Z150" s="95" t="s">
        <v>153</v>
      </c>
    </row>
    <row r="151" spans="1:35" s="95" customFormat="1" ht="34.5" customHeight="1" x14ac:dyDescent="0.2">
      <c r="B151" s="628"/>
      <c r="C151" s="500"/>
      <c r="D151" s="650" t="s">
        <v>631</v>
      </c>
      <c r="E151" s="746"/>
      <c r="F151" s="746"/>
      <c r="G151" s="746"/>
      <c r="H151" s="746"/>
      <c r="I151" s="747"/>
      <c r="J151" s="256" t="s">
        <v>444</v>
      </c>
      <c r="K151" s="365">
        <v>60</v>
      </c>
      <c r="L151" s="553" t="str">
        <f>IF(J151="○",AA82,AA83)</f>
        <v>－</v>
      </c>
      <c r="M151" s="554"/>
      <c r="N151" s="554"/>
      <c r="O151" s="554"/>
      <c r="P151" s="554"/>
      <c r="Q151" s="554"/>
      <c r="R151" s="554"/>
      <c r="S151" s="554"/>
      <c r="T151" s="554"/>
      <c r="U151" s="554"/>
      <c r="V151" s="555"/>
      <c r="AG151" s="95" t="str">
        <f t="shared" si="9"/>
        <v/>
      </c>
    </row>
    <row r="152" spans="1:35" s="95" customFormat="1" ht="60.75" customHeight="1" thickBot="1" x14ac:dyDescent="0.25">
      <c r="B152" s="394" t="s">
        <v>494</v>
      </c>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row>
    <row r="153" spans="1:35" s="219" customFormat="1" ht="26.25" customHeight="1" x14ac:dyDescent="0.55000000000000004">
      <c r="A153" s="264"/>
      <c r="B153" s="265" t="s">
        <v>523</v>
      </c>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66"/>
    </row>
    <row r="154" spans="1:35" s="219" customFormat="1" ht="26.25" customHeight="1" x14ac:dyDescent="0.55000000000000004">
      <c r="A154" s="267"/>
      <c r="B154" s="394" t="s">
        <v>524</v>
      </c>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268"/>
    </row>
    <row r="155" spans="1:35" s="219" customFormat="1" ht="26.25" customHeight="1" x14ac:dyDescent="0.55000000000000004">
      <c r="A155" s="267"/>
      <c r="B155" s="108"/>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268"/>
    </row>
    <row r="156" spans="1:35" s="235" customFormat="1" ht="26.25" customHeight="1" x14ac:dyDescent="0.2">
      <c r="A156" s="269"/>
      <c r="B156" s="530" t="s">
        <v>525</v>
      </c>
      <c r="C156" s="530"/>
      <c r="D156" s="530"/>
      <c r="E156" s="530"/>
      <c r="F156" s="530"/>
      <c r="G156" s="530"/>
      <c r="H156" s="531"/>
      <c r="I156" s="270"/>
      <c r="J156" s="271" t="s">
        <v>526</v>
      </c>
      <c r="K156" s="271"/>
      <c r="L156" s="742" t="s">
        <v>527</v>
      </c>
      <c r="M156" s="742"/>
      <c r="N156" s="742"/>
      <c r="O156" s="742"/>
      <c r="P156" s="742"/>
      <c r="Q156" s="742"/>
      <c r="R156" s="743"/>
      <c r="S156" s="744"/>
      <c r="T156" s="744"/>
      <c r="U156" s="744"/>
      <c r="V156" s="744"/>
      <c r="W156" s="745"/>
      <c r="X156" s="272"/>
    </row>
    <row r="157" spans="1:35" s="235" customFormat="1" ht="26.25" customHeight="1" x14ac:dyDescent="0.55000000000000004">
      <c r="A157" s="269"/>
      <c r="B157" s="530" t="s">
        <v>528</v>
      </c>
      <c r="C157" s="530"/>
      <c r="D157" s="530"/>
      <c r="E157" s="530"/>
      <c r="F157" s="530"/>
      <c r="G157" s="530"/>
      <c r="H157" s="531"/>
      <c r="I157" s="273"/>
      <c r="J157" s="271" t="s">
        <v>526</v>
      </c>
      <c r="K157" s="271"/>
      <c r="L157" s="742" t="s">
        <v>495</v>
      </c>
      <c r="M157" s="742"/>
      <c r="N157" s="742"/>
      <c r="O157" s="742"/>
      <c r="P157" s="742"/>
      <c r="Q157" s="751"/>
      <c r="R157" s="752"/>
      <c r="S157" s="752"/>
      <c r="T157" s="752"/>
      <c r="U157" s="752"/>
      <c r="V157" s="752"/>
      <c r="W157" s="752"/>
      <c r="X157" s="274"/>
      <c r="AD157" s="219"/>
      <c r="AE157" s="219"/>
      <c r="AF157" s="219"/>
      <c r="AG157" s="219"/>
      <c r="AH157" s="219"/>
      <c r="AI157" s="219"/>
    </row>
    <row r="158" spans="1:35" s="235" customFormat="1" ht="12.5" customHeight="1" thickBot="1" x14ac:dyDescent="0.25">
      <c r="A158" s="275"/>
      <c r="B158" s="276"/>
      <c r="C158" s="753"/>
      <c r="D158" s="753"/>
      <c r="E158" s="753"/>
      <c r="F158" s="753"/>
      <c r="G158" s="753"/>
      <c r="H158" s="753"/>
      <c r="I158" s="753"/>
      <c r="J158" s="753"/>
      <c r="K158" s="236"/>
      <c r="L158" s="236"/>
      <c r="M158" s="236"/>
      <c r="N158" s="236"/>
      <c r="O158" s="236"/>
      <c r="P158" s="236"/>
      <c r="Q158" s="236"/>
      <c r="R158" s="236"/>
      <c r="S158" s="236"/>
      <c r="T158" s="236"/>
      <c r="U158" s="236"/>
      <c r="V158" s="236"/>
      <c r="W158" s="236"/>
      <c r="X158" s="277"/>
    </row>
    <row r="159" spans="1:35" s="235" customFormat="1" ht="14" customHeight="1" thickBot="1" x14ac:dyDescent="0.25">
      <c r="A159" s="278"/>
      <c r="B159" s="279"/>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79"/>
    </row>
    <row r="160" spans="1:35" s="235" customFormat="1" ht="24" customHeight="1" x14ac:dyDescent="0.2">
      <c r="A160" s="281"/>
      <c r="B160" s="265" t="s">
        <v>529</v>
      </c>
      <c r="C160" s="282"/>
      <c r="D160" s="282"/>
      <c r="E160" s="282"/>
      <c r="F160" s="282"/>
      <c r="G160" s="282"/>
      <c r="H160" s="282"/>
      <c r="I160" s="282"/>
      <c r="J160" s="282"/>
      <c r="K160" s="282"/>
      <c r="L160" s="282"/>
      <c r="M160" s="282"/>
      <c r="N160" s="283"/>
      <c r="O160" s="232"/>
      <c r="P160" s="232"/>
      <c r="Q160" s="232"/>
      <c r="R160" s="232"/>
      <c r="S160" s="232"/>
      <c r="T160" s="232"/>
      <c r="U160" s="232"/>
      <c r="V160" s="232"/>
      <c r="W160" s="232"/>
      <c r="X160" s="284"/>
    </row>
    <row r="161" spans="1:24" s="235" customFormat="1" ht="14" customHeight="1" x14ac:dyDescent="0.2">
      <c r="A161" s="285"/>
      <c r="B161" s="108"/>
      <c r="C161" s="156"/>
      <c r="D161" s="156"/>
      <c r="E161" s="156"/>
      <c r="F161" s="156"/>
      <c r="G161" s="156"/>
      <c r="H161" s="156"/>
      <c r="I161" s="156"/>
      <c r="J161" s="156"/>
      <c r="K161" s="156"/>
      <c r="L161" s="156"/>
      <c r="M161" s="156"/>
      <c r="N161" s="95"/>
      <c r="O161" s="113"/>
      <c r="P161" s="113"/>
      <c r="Q161" s="113"/>
      <c r="R161" s="113"/>
      <c r="S161" s="113"/>
      <c r="T161" s="113"/>
      <c r="U161" s="113"/>
      <c r="V161" s="113"/>
      <c r="W161" s="113"/>
      <c r="X161" s="286"/>
    </row>
    <row r="162" spans="1:24" s="235" customFormat="1" ht="24.5" customHeight="1" x14ac:dyDescent="0.2">
      <c r="A162" s="285"/>
      <c r="B162" s="108" t="s">
        <v>530</v>
      </c>
      <c r="C162" s="156"/>
      <c r="D162" s="156"/>
      <c r="E162" s="156"/>
      <c r="F162" s="156"/>
      <c r="G162" s="156"/>
      <c r="H162" s="156"/>
      <c r="I162" s="156"/>
      <c r="J162" s="156"/>
      <c r="K162" s="156"/>
      <c r="L162" s="156"/>
      <c r="M162" s="156"/>
      <c r="N162" s="95"/>
      <c r="O162" s="113"/>
      <c r="P162" s="113"/>
      <c r="Q162" s="113"/>
      <c r="R162" s="113"/>
      <c r="S162" s="113"/>
      <c r="T162" s="113"/>
      <c r="U162" s="113"/>
      <c r="V162" s="113"/>
      <c r="W162" s="113"/>
      <c r="X162" s="286"/>
    </row>
    <row r="163" spans="1:24" s="235" customFormat="1" ht="24.5" customHeight="1" x14ac:dyDescent="0.2">
      <c r="A163" s="285"/>
      <c r="B163" s="754" t="s">
        <v>531</v>
      </c>
      <c r="C163" s="754"/>
      <c r="D163" s="754"/>
      <c r="E163" s="754"/>
      <c r="F163" s="754"/>
      <c r="G163" s="754"/>
      <c r="H163" s="754" t="s">
        <v>532</v>
      </c>
      <c r="I163" s="754"/>
      <c r="J163" s="754"/>
      <c r="K163" s="364"/>
      <c r="L163" s="94"/>
      <c r="M163" s="94"/>
      <c r="N163" s="95"/>
      <c r="O163" s="113"/>
      <c r="P163" s="113"/>
      <c r="Q163" s="113"/>
      <c r="R163" s="113"/>
      <c r="S163" s="113"/>
      <c r="T163" s="113"/>
      <c r="U163" s="113"/>
      <c r="V163" s="113"/>
      <c r="W163" s="113"/>
      <c r="X163" s="286"/>
    </row>
    <row r="164" spans="1:24" s="235" customFormat="1" ht="24.5" customHeight="1" x14ac:dyDescent="0.2">
      <c r="A164" s="285"/>
      <c r="B164" s="755" t="s">
        <v>533</v>
      </c>
      <c r="C164" s="755"/>
      <c r="D164" s="755"/>
      <c r="E164" s="755"/>
      <c r="F164" s="755"/>
      <c r="G164" s="755"/>
      <c r="H164" s="756"/>
      <c r="I164" s="757"/>
      <c r="J164" s="758"/>
      <c r="K164" s="366"/>
      <c r="L164" s="94"/>
      <c r="M164" s="94"/>
      <c r="N164" s="95"/>
      <c r="O164" s="113"/>
      <c r="P164" s="113"/>
      <c r="Q164" s="113"/>
      <c r="R164" s="113"/>
      <c r="S164" s="113"/>
      <c r="T164" s="113"/>
      <c r="U164" s="113"/>
      <c r="V164" s="113"/>
      <c r="W164" s="113"/>
      <c r="X164" s="286"/>
    </row>
    <row r="165" spans="1:24" s="235" customFormat="1" ht="24.5" customHeight="1" x14ac:dyDescent="0.2">
      <c r="A165" s="285"/>
      <c r="B165" s="755" t="s">
        <v>534</v>
      </c>
      <c r="C165" s="755"/>
      <c r="D165" s="755"/>
      <c r="E165" s="755"/>
      <c r="F165" s="755"/>
      <c r="G165" s="755"/>
      <c r="H165" s="756"/>
      <c r="I165" s="757"/>
      <c r="J165" s="758"/>
      <c r="K165" s="366"/>
      <c r="L165" s="94"/>
      <c r="M165" s="94"/>
      <c r="N165" s="95"/>
      <c r="O165" s="113"/>
      <c r="P165" s="113"/>
      <c r="Q165" s="113"/>
      <c r="R165" s="113"/>
      <c r="S165" s="113"/>
      <c r="T165" s="113"/>
      <c r="U165" s="113"/>
      <c r="V165" s="113"/>
      <c r="W165" s="113"/>
      <c r="X165" s="286"/>
    </row>
    <row r="166" spans="1:24" s="235" customFormat="1" ht="24.5" customHeight="1" x14ac:dyDescent="0.2">
      <c r="A166" s="285"/>
      <c r="B166" s="755" t="s">
        <v>535</v>
      </c>
      <c r="C166" s="755"/>
      <c r="D166" s="755"/>
      <c r="E166" s="755"/>
      <c r="F166" s="755"/>
      <c r="G166" s="755"/>
      <c r="H166" s="756"/>
      <c r="I166" s="757"/>
      <c r="J166" s="758"/>
      <c r="K166" s="366"/>
      <c r="L166" s="94"/>
      <c r="M166" s="94"/>
      <c r="N166" s="95"/>
      <c r="O166" s="113"/>
      <c r="P166" s="113"/>
      <c r="Q166" s="113"/>
      <c r="R166" s="113"/>
      <c r="S166" s="113"/>
      <c r="T166" s="113"/>
      <c r="U166" s="113"/>
      <c r="V166" s="113"/>
      <c r="W166" s="113"/>
      <c r="X166" s="286"/>
    </row>
    <row r="167" spans="1:24" s="235" customFormat="1" ht="24.5" customHeight="1" x14ac:dyDescent="0.2">
      <c r="A167" s="285"/>
      <c r="B167" s="755" t="s">
        <v>536</v>
      </c>
      <c r="C167" s="755"/>
      <c r="D167" s="755"/>
      <c r="E167" s="755"/>
      <c r="F167" s="755"/>
      <c r="G167" s="755"/>
      <c r="H167" s="756"/>
      <c r="I167" s="757"/>
      <c r="J167" s="758"/>
      <c r="K167" s="366"/>
      <c r="L167" s="94"/>
      <c r="M167" s="94"/>
      <c r="N167" s="95"/>
      <c r="O167" s="113"/>
      <c r="P167" s="113"/>
      <c r="Q167" s="113"/>
      <c r="R167" s="113"/>
      <c r="S167" s="113"/>
      <c r="T167" s="113"/>
      <c r="U167" s="113"/>
      <c r="V167" s="113"/>
      <c r="W167" s="113"/>
      <c r="X167" s="286"/>
    </row>
    <row r="168" spans="1:24" s="235" customFormat="1" ht="24.5" customHeight="1" x14ac:dyDescent="0.2">
      <c r="A168" s="285"/>
      <c r="B168" s="755" t="s">
        <v>537</v>
      </c>
      <c r="C168" s="755"/>
      <c r="D168" s="755"/>
      <c r="E168" s="755"/>
      <c r="F168" s="755"/>
      <c r="G168" s="755"/>
      <c r="H168" s="756"/>
      <c r="I168" s="757"/>
      <c r="J168" s="758"/>
      <c r="K168" s="366"/>
      <c r="L168" s="94"/>
      <c r="M168" s="94"/>
      <c r="N168" s="95"/>
      <c r="O168" s="113"/>
      <c r="P168" s="113"/>
      <c r="Q168" s="113"/>
      <c r="R168" s="113"/>
      <c r="S168" s="113"/>
      <c r="T168" s="113"/>
      <c r="U168" s="113"/>
      <c r="V168" s="113"/>
      <c r="W168" s="113"/>
      <c r="X168" s="286"/>
    </row>
    <row r="169" spans="1:24" s="235" customFormat="1" ht="24.5" customHeight="1" x14ac:dyDescent="0.2">
      <c r="A169" s="285"/>
      <c r="B169" s="755" t="s">
        <v>538</v>
      </c>
      <c r="C169" s="755"/>
      <c r="D169" s="755"/>
      <c r="E169" s="755"/>
      <c r="F169" s="755"/>
      <c r="G169" s="755"/>
      <c r="H169" s="756"/>
      <c r="I169" s="757"/>
      <c r="J169" s="758"/>
      <c r="K169" s="366"/>
      <c r="L169" s="94"/>
      <c r="M169" s="94"/>
      <c r="N169" s="95"/>
      <c r="O169" s="113"/>
      <c r="P169" s="113"/>
      <c r="Q169" s="113"/>
      <c r="R169" s="113"/>
      <c r="S169" s="113"/>
      <c r="T169" s="113"/>
      <c r="U169" s="113"/>
      <c r="V169" s="113"/>
      <c r="W169" s="113"/>
      <c r="X169" s="286"/>
    </row>
    <row r="170" spans="1:24" s="235" customFormat="1" ht="14" customHeight="1" thickBot="1" x14ac:dyDescent="0.25">
      <c r="A170" s="275"/>
      <c r="B170" s="276"/>
      <c r="C170" s="287"/>
      <c r="D170" s="287"/>
      <c r="E170" s="287"/>
      <c r="F170" s="287"/>
      <c r="G170" s="287"/>
      <c r="H170" s="287"/>
      <c r="I170" s="287"/>
      <c r="J170" s="287"/>
      <c r="K170" s="287"/>
      <c r="L170" s="287"/>
      <c r="M170" s="287"/>
      <c r="N170" s="287"/>
      <c r="O170" s="287"/>
      <c r="P170" s="287"/>
      <c r="Q170" s="287"/>
      <c r="R170" s="287"/>
      <c r="S170" s="287"/>
      <c r="T170" s="287"/>
      <c r="U170" s="287"/>
      <c r="V170" s="287"/>
      <c r="W170" s="287"/>
      <c r="X170" s="277"/>
    </row>
    <row r="171" spans="1:24" s="235" customFormat="1" ht="14" customHeight="1" x14ac:dyDescent="0.2">
      <c r="A171" s="288"/>
      <c r="B171" s="289"/>
      <c r="C171" s="290"/>
      <c r="D171" s="290"/>
      <c r="E171" s="290"/>
      <c r="F171" s="290"/>
      <c r="G171" s="290"/>
      <c r="H171" s="290"/>
      <c r="I171" s="291"/>
      <c r="J171" s="265"/>
      <c r="K171" s="265"/>
      <c r="L171" s="265"/>
      <c r="M171" s="265"/>
      <c r="N171" s="265"/>
      <c r="O171" s="265"/>
      <c r="P171" s="290"/>
      <c r="Q171" s="290"/>
      <c r="R171" s="290"/>
      <c r="S171" s="290"/>
      <c r="T171" s="290"/>
      <c r="U171" s="290"/>
      <c r="V171" s="290"/>
      <c r="W171" s="290"/>
      <c r="X171" s="291"/>
    </row>
    <row r="172" spans="1:24" s="219" customFormat="1" ht="24.75" customHeight="1" x14ac:dyDescent="0.55000000000000004">
      <c r="A172" s="175" t="s">
        <v>128</v>
      </c>
      <c r="M172" s="237"/>
      <c r="N172" s="237"/>
      <c r="O172" s="237"/>
      <c r="P172" s="237"/>
      <c r="S172" s="237"/>
      <c r="T172" s="237"/>
    </row>
    <row r="173" spans="1:24" s="219" customFormat="1" ht="91" customHeight="1" x14ac:dyDescent="0.55000000000000004">
      <c r="A173" s="94"/>
      <c r="B173" s="397" t="s">
        <v>539</v>
      </c>
      <c r="C173" s="397"/>
      <c r="D173" s="397"/>
      <c r="E173" s="397"/>
      <c r="F173" s="397"/>
      <c r="G173" s="397"/>
      <c r="H173" s="397"/>
      <c r="I173" s="397"/>
      <c r="J173" s="397"/>
      <c r="K173" s="397"/>
      <c r="L173" s="397"/>
      <c r="M173" s="397"/>
      <c r="N173" s="397"/>
      <c r="O173" s="397"/>
      <c r="P173" s="397"/>
      <c r="Q173" s="397"/>
      <c r="R173" s="397"/>
      <c r="S173" s="397"/>
      <c r="T173" s="397"/>
      <c r="U173" s="397"/>
      <c r="V173" s="397"/>
      <c r="W173" s="397"/>
    </row>
    <row r="174" spans="1:24" s="95" customFormat="1" ht="26.5" customHeight="1" x14ac:dyDescent="0.2">
      <c r="B174" s="649" t="s">
        <v>11</v>
      </c>
      <c r="C174" s="498"/>
      <c r="D174" s="498"/>
      <c r="E174" s="498"/>
      <c r="F174" s="498"/>
      <c r="G174" s="498"/>
      <c r="H174" s="498"/>
      <c r="I174" s="498"/>
      <c r="J174" s="498"/>
      <c r="K174" s="498"/>
      <c r="L174" s="498"/>
      <c r="M174" s="498"/>
      <c r="N174" s="499"/>
      <c r="O174" s="649" t="s">
        <v>10</v>
      </c>
      <c r="P174" s="498"/>
      <c r="Q174" s="499"/>
      <c r="R174" s="766" t="s">
        <v>540</v>
      </c>
      <c r="S174" s="767"/>
      <c r="T174" s="768"/>
    </row>
    <row r="175" spans="1:24" s="95" customFormat="1" ht="26.5" customHeight="1" x14ac:dyDescent="0.2">
      <c r="B175" s="628"/>
      <c r="C175" s="500"/>
      <c r="D175" s="500"/>
      <c r="E175" s="500"/>
      <c r="F175" s="500"/>
      <c r="G175" s="500"/>
      <c r="H175" s="500"/>
      <c r="I175" s="500"/>
      <c r="J175" s="500"/>
      <c r="K175" s="500"/>
      <c r="L175" s="500"/>
      <c r="M175" s="500"/>
      <c r="N175" s="501"/>
      <c r="O175" s="763"/>
      <c r="P175" s="764"/>
      <c r="Q175" s="765"/>
      <c r="R175" s="769"/>
      <c r="S175" s="770"/>
      <c r="T175" s="771"/>
    </row>
    <row r="176" spans="1:24" s="95" customFormat="1" ht="28.5" customHeight="1" x14ac:dyDescent="0.2">
      <c r="B176" s="589" t="s">
        <v>46</v>
      </c>
      <c r="C176" s="591"/>
      <c r="D176" s="589" t="s">
        <v>0</v>
      </c>
      <c r="E176" s="590"/>
      <c r="F176" s="590"/>
      <c r="G176" s="591"/>
      <c r="H176" s="589" t="s">
        <v>43</v>
      </c>
      <c r="I176" s="590"/>
      <c r="J176" s="590"/>
      <c r="K176" s="590"/>
      <c r="L176" s="590"/>
      <c r="M176" s="590"/>
      <c r="N176" s="591"/>
      <c r="O176" s="292"/>
      <c r="P176" s="772" t="s">
        <v>541</v>
      </c>
      <c r="Q176" s="773"/>
      <c r="R176" s="292"/>
      <c r="S176" s="772" t="s">
        <v>541</v>
      </c>
      <c r="T176" s="773"/>
      <c r="U176" s="99"/>
      <c r="V176" s="99"/>
    </row>
    <row r="177" spans="2:33" s="95" customFormat="1" ht="30.75" customHeight="1" x14ac:dyDescent="0.2">
      <c r="B177" s="626"/>
      <c r="C177" s="627"/>
      <c r="D177" s="582"/>
      <c r="E177" s="583"/>
      <c r="F177" s="583"/>
      <c r="G177" s="584"/>
      <c r="H177" s="586"/>
      <c r="I177" s="587"/>
      <c r="J177" s="587"/>
      <c r="K177" s="587"/>
      <c r="L177" s="587"/>
      <c r="M177" s="587"/>
      <c r="N177" s="588"/>
      <c r="O177" s="559"/>
      <c r="P177" s="560"/>
      <c r="Q177" s="296"/>
      <c r="R177" s="559"/>
      <c r="S177" s="560"/>
      <c r="T177" s="296"/>
      <c r="U177" s="96"/>
      <c r="V177" s="96"/>
      <c r="AA177" s="95" t="s">
        <v>542</v>
      </c>
      <c r="AG177" s="95" t="str">
        <f>IF(D177=【選択肢】!S69,61,IF(活動計画書!D177=【選択肢】!S70,62,IF(活動計画書!D177=【選択肢】!S71,63,IF(活動計画書!D177=【選択肢】!S72,64,IF(活動計画書!D177=【選択肢】!S73,65,IF(活動計画書!D177=【選択肢】!S74,66,""))))))</f>
        <v/>
      </c>
    </row>
    <row r="178" spans="2:33" s="95" customFormat="1" ht="30.75" customHeight="1" x14ac:dyDescent="0.2">
      <c r="B178" s="607"/>
      <c r="C178" s="608"/>
      <c r="D178" s="586"/>
      <c r="E178" s="587"/>
      <c r="F178" s="587"/>
      <c r="G178" s="588"/>
      <c r="H178" s="586"/>
      <c r="I178" s="587"/>
      <c r="J178" s="587"/>
      <c r="K178" s="587"/>
      <c r="L178" s="587"/>
      <c r="M178" s="587"/>
      <c r="N178" s="588"/>
      <c r="O178" s="559"/>
      <c r="P178" s="560"/>
      <c r="Q178" s="296"/>
      <c r="R178" s="559"/>
      <c r="S178" s="560"/>
      <c r="T178" s="296"/>
      <c r="U178" s="96"/>
      <c r="V178" s="96"/>
      <c r="AA178" s="95" t="s">
        <v>543</v>
      </c>
      <c r="AG178" s="95" t="str">
        <f>IF(D178=【選択肢】!S69,61,IF(活動計画書!D178=【選択肢】!S70,62,IF(活動計画書!D178=【選択肢】!S71,63,IF(活動計画書!D178=【選択肢】!S72,64,IF(活動計画書!D178=【選択肢】!S73,65,IF(活動計画書!D178=【選択肢】!S74,66,""))))))</f>
        <v/>
      </c>
    </row>
    <row r="179" spans="2:33" s="95" customFormat="1" ht="30.75" customHeight="1" x14ac:dyDescent="0.2">
      <c r="B179" s="607"/>
      <c r="C179" s="608"/>
      <c r="D179" s="586"/>
      <c r="E179" s="587"/>
      <c r="F179" s="587"/>
      <c r="G179" s="588"/>
      <c r="H179" s="586"/>
      <c r="I179" s="587"/>
      <c r="J179" s="587"/>
      <c r="K179" s="587"/>
      <c r="L179" s="587"/>
      <c r="M179" s="587"/>
      <c r="N179" s="588"/>
      <c r="O179" s="559"/>
      <c r="P179" s="560"/>
      <c r="Q179" s="296"/>
      <c r="R179" s="559"/>
      <c r="S179" s="560"/>
      <c r="T179" s="296"/>
      <c r="U179" s="96"/>
      <c r="V179" s="96"/>
      <c r="AG179" s="95" t="str">
        <f>IF(D179=【選択肢】!S69,61,IF(活動計画書!D179=【選択肢】!S70,62,IF(活動計画書!D179=【選択肢】!S71,63,IF(活動計画書!D179=【選択肢】!S72,64,IF(活動計画書!D179=【選択肢】!S73,65,IF(活動計画書!D179=【選択肢】!S74,66,""))))))</f>
        <v/>
      </c>
    </row>
    <row r="180" spans="2:33" s="95" customFormat="1" ht="30.75" customHeight="1" x14ac:dyDescent="0.2">
      <c r="B180" s="607"/>
      <c r="C180" s="608"/>
      <c r="D180" s="586"/>
      <c r="E180" s="587"/>
      <c r="F180" s="587"/>
      <c r="G180" s="588"/>
      <c r="H180" s="586"/>
      <c r="I180" s="587"/>
      <c r="J180" s="587"/>
      <c r="K180" s="587"/>
      <c r="L180" s="587"/>
      <c r="M180" s="587"/>
      <c r="N180" s="588"/>
      <c r="O180" s="559"/>
      <c r="P180" s="560"/>
      <c r="Q180" s="296"/>
      <c r="R180" s="559"/>
      <c r="S180" s="560"/>
      <c r="T180" s="296"/>
      <c r="U180" s="96"/>
      <c r="V180" s="96"/>
      <c r="AG180" s="95" t="str">
        <f>IF(D180=【選択肢】!S69,61,IF(活動計画書!D180=【選択肢】!S70,62,IF(活動計画書!D180=【選択肢】!S71,63,IF(活動計画書!D180=【選択肢】!S72,64,IF(活動計画書!D180=【選択肢】!S73,65,IF(活動計画書!D180=【選択肢】!S74,66,""))))))</f>
        <v/>
      </c>
    </row>
    <row r="181" spans="2:33" s="95" customFormat="1" ht="30.75" customHeight="1" x14ac:dyDescent="0.2">
      <c r="B181" s="607"/>
      <c r="C181" s="608"/>
      <c r="D181" s="586"/>
      <c r="E181" s="587"/>
      <c r="F181" s="587"/>
      <c r="G181" s="588"/>
      <c r="H181" s="586"/>
      <c r="I181" s="587"/>
      <c r="J181" s="587"/>
      <c r="K181" s="587"/>
      <c r="L181" s="587"/>
      <c r="M181" s="587"/>
      <c r="N181" s="588"/>
      <c r="O181" s="759"/>
      <c r="P181" s="760"/>
      <c r="Q181" s="296"/>
      <c r="R181" s="759"/>
      <c r="S181" s="760"/>
      <c r="T181" s="296"/>
      <c r="U181" s="96"/>
      <c r="V181" s="96"/>
      <c r="AG181" s="95" t="str">
        <f>IF(D181=【選択肢】!S69,61,IF(活動計画書!D181=【選択肢】!S70,62,IF(活動計画書!D181=【選択肢】!S71,63,IF(活動計画書!D181=【選択肢】!S72,64,IF(活動計画書!D181=【選択肢】!S73,65,IF(活動計画書!D181=【選択肢】!S74,66,""))))))</f>
        <v/>
      </c>
    </row>
    <row r="182" spans="2:33" s="95" customFormat="1" ht="30.75" customHeight="1" x14ac:dyDescent="0.2">
      <c r="B182" s="607"/>
      <c r="C182" s="608"/>
      <c r="D182" s="586"/>
      <c r="E182" s="587"/>
      <c r="F182" s="587"/>
      <c r="G182" s="588"/>
      <c r="H182" s="586"/>
      <c r="I182" s="587"/>
      <c r="J182" s="587"/>
      <c r="K182" s="587"/>
      <c r="L182" s="587"/>
      <c r="M182" s="587"/>
      <c r="N182" s="588"/>
      <c r="O182" s="557"/>
      <c r="P182" s="558"/>
      <c r="Q182" s="296"/>
      <c r="R182" s="557"/>
      <c r="S182" s="558"/>
      <c r="T182" s="296"/>
      <c r="U182" s="96"/>
      <c r="V182" s="96"/>
      <c r="AG182" s="95" t="str">
        <f>IF(D182=【選択肢】!S69,61,IF(活動計画書!D182=【選択肢】!S70,62,IF(活動計画書!D182=【選択肢】!S71,63,IF(活動計画書!D182=【選択肢】!S72,64,IF(活動計画書!D182=【選択肢】!S73,65,IF(活動計画書!D182=【選択肢】!S74,66,""))))))</f>
        <v/>
      </c>
    </row>
    <row r="183" spans="2:33" s="95" customFormat="1" ht="30.75" customHeight="1" x14ac:dyDescent="0.2">
      <c r="B183" s="607"/>
      <c r="C183" s="608"/>
      <c r="D183" s="586"/>
      <c r="E183" s="587"/>
      <c r="F183" s="587"/>
      <c r="G183" s="588"/>
      <c r="H183" s="586"/>
      <c r="I183" s="587"/>
      <c r="J183" s="587"/>
      <c r="K183" s="587"/>
      <c r="L183" s="587"/>
      <c r="M183" s="587"/>
      <c r="N183" s="588"/>
      <c r="O183" s="557"/>
      <c r="P183" s="558"/>
      <c r="Q183" s="296"/>
      <c r="R183" s="557"/>
      <c r="S183" s="558"/>
      <c r="T183" s="296"/>
      <c r="U183" s="96"/>
      <c r="V183" s="96"/>
      <c r="AG183" s="95" t="str">
        <f>IF(D183=【選択肢】!S69,61,IF(活動計画書!D183=【選択肢】!S70,62,IF(活動計画書!D183=【選択肢】!S71,63,IF(活動計画書!D183=【選択肢】!S72,64,IF(活動計画書!D183=【選択肢】!S73,65,IF(活動計画書!D183=【選択肢】!S74,66,""))))))</f>
        <v/>
      </c>
    </row>
    <row r="184" spans="2:33" s="95" customFormat="1" ht="30.75" customHeight="1" x14ac:dyDescent="0.2">
      <c r="B184" s="607"/>
      <c r="C184" s="608"/>
      <c r="D184" s="586"/>
      <c r="E184" s="587"/>
      <c r="F184" s="587"/>
      <c r="G184" s="588"/>
      <c r="H184" s="586"/>
      <c r="I184" s="587"/>
      <c r="J184" s="587"/>
      <c r="K184" s="587"/>
      <c r="L184" s="587"/>
      <c r="M184" s="587"/>
      <c r="N184" s="588"/>
      <c r="O184" s="557"/>
      <c r="P184" s="558"/>
      <c r="Q184" s="296"/>
      <c r="R184" s="557"/>
      <c r="S184" s="558"/>
      <c r="T184" s="296"/>
      <c r="U184" s="96"/>
      <c r="V184" s="96"/>
      <c r="AG184" s="95" t="str">
        <f>IF(D184=【選択肢】!S69,61,IF(活動計画書!D184=【選択肢】!S70,62,IF(活動計画書!D184=【選択肢】!S71,63,IF(活動計画書!D184=【選択肢】!S72,64,IF(活動計画書!D184=【選択肢】!S73,65,IF(活動計画書!D184=【選択肢】!S74,66,""))))))</f>
        <v/>
      </c>
    </row>
    <row r="185" spans="2:33" s="95" customFormat="1" ht="30.75" customHeight="1" x14ac:dyDescent="0.2">
      <c r="B185" s="297"/>
      <c r="C185" s="298"/>
      <c r="D185" s="293"/>
      <c r="E185" s="294"/>
      <c r="F185" s="294"/>
      <c r="G185" s="295"/>
      <c r="H185" s="293"/>
      <c r="I185" s="294"/>
      <c r="J185" s="294"/>
      <c r="K185" s="294"/>
      <c r="L185" s="294"/>
      <c r="M185" s="294"/>
      <c r="N185" s="295"/>
      <c r="O185" s="299"/>
      <c r="P185" s="300"/>
      <c r="Q185" s="296"/>
      <c r="R185" s="299"/>
      <c r="S185" s="300"/>
      <c r="T185" s="296"/>
      <c r="U185" s="96"/>
      <c r="V185" s="96"/>
      <c r="AG185" s="95" t="str">
        <f>IF(D185=【選択肢】!S69,61,IF(活動計画書!D185=【選択肢】!S70,62,IF(活動計画書!D185=【選択肢】!S71,63,IF(活動計画書!D185=【選択肢】!S72,64,IF(活動計画書!D185=【選択肢】!S73,65,IF(活動計画書!D185=【選択肢】!S74,66,""))))))</f>
        <v/>
      </c>
    </row>
    <row r="186" spans="2:33" s="95" customFormat="1" ht="30.75" customHeight="1" x14ac:dyDescent="0.2">
      <c r="B186" s="607"/>
      <c r="C186" s="608"/>
      <c r="D186" s="586"/>
      <c r="E186" s="587"/>
      <c r="F186" s="587"/>
      <c r="G186" s="588"/>
      <c r="H186" s="586"/>
      <c r="I186" s="587"/>
      <c r="J186" s="587"/>
      <c r="K186" s="587"/>
      <c r="L186" s="587"/>
      <c r="M186" s="587"/>
      <c r="N186" s="588"/>
      <c r="O186" s="557"/>
      <c r="P186" s="558"/>
      <c r="Q186" s="296"/>
      <c r="R186" s="557"/>
      <c r="S186" s="558"/>
      <c r="T186" s="296"/>
      <c r="U186" s="96"/>
      <c r="V186" s="96"/>
      <c r="AG186" s="95" t="str">
        <f>IF(D186=【選択肢】!S69,61,IF(活動計画書!D186=【選択肢】!S70,62,IF(活動計画書!D186=【選択肢】!S71,63,IF(活動計画書!D186=【選択肢】!S72,64,IF(活動計画書!D186=【選択肢】!S73,65,IF(活動計画書!D186=【選択肢】!S74,66,""))))))</f>
        <v/>
      </c>
    </row>
    <row r="187" spans="2:33" s="95" customFormat="1" ht="25.5" customHeight="1" x14ac:dyDescent="0.2">
      <c r="B187" s="607"/>
      <c r="C187" s="608"/>
      <c r="D187" s="586"/>
      <c r="E187" s="587"/>
      <c r="F187" s="587"/>
      <c r="G187" s="588"/>
      <c r="H187" s="586"/>
      <c r="I187" s="587"/>
      <c r="J187" s="587"/>
      <c r="K187" s="587"/>
      <c r="L187" s="587"/>
      <c r="M187" s="587"/>
      <c r="N187" s="588"/>
      <c r="O187" s="557"/>
      <c r="P187" s="558"/>
      <c r="Q187" s="296"/>
      <c r="R187" s="557"/>
      <c r="S187" s="558"/>
      <c r="T187" s="296"/>
      <c r="U187" s="96"/>
      <c r="V187" s="96"/>
      <c r="AG187" s="95" t="str">
        <f>IF(D187=【選択肢】!S69,61,IF(活動計画書!D187=【選択肢】!S70,62,IF(活動計画書!D187=【選択肢】!S71,63,IF(活動計画書!D187=【選択肢】!S72,64,IF(活動計画書!D187=【選択肢】!S73,65,IF(活動計画書!D187=【選択肢】!S74,66,""))))))</f>
        <v/>
      </c>
    </row>
    <row r="188" spans="2:33" s="95" customFormat="1" ht="21.75" customHeight="1" x14ac:dyDescent="0.2">
      <c r="B188" s="624"/>
      <c r="C188" s="625"/>
      <c r="D188" s="775" t="s">
        <v>130</v>
      </c>
      <c r="E188" s="775"/>
      <c r="F188" s="775"/>
      <c r="G188" s="775"/>
      <c r="H188" s="775"/>
      <c r="I188" s="775"/>
      <c r="J188" s="775"/>
      <c r="K188" s="775"/>
      <c r="L188" s="775"/>
      <c r="M188" s="775"/>
      <c r="N188" s="775"/>
      <c r="O188" s="585"/>
      <c r="P188" s="585"/>
      <c r="Q188" s="238"/>
      <c r="R188" s="238"/>
      <c r="S188" s="238"/>
      <c r="T188" s="238"/>
      <c r="U188" s="238"/>
      <c r="V188" s="239"/>
      <c r="Z188" s="95" t="s">
        <v>153</v>
      </c>
    </row>
    <row r="189" spans="2:33" s="95" customFormat="1" ht="12.75" customHeight="1" x14ac:dyDescent="0.2">
      <c r="B189" s="105"/>
      <c r="C189" s="105"/>
      <c r="D189" s="240"/>
      <c r="E189" s="240"/>
      <c r="F189" s="240"/>
      <c r="G189" s="240"/>
      <c r="H189" s="240"/>
      <c r="I189" s="240"/>
      <c r="J189" s="240"/>
      <c r="K189" s="240"/>
      <c r="L189" s="240"/>
      <c r="M189" s="240"/>
      <c r="N189" s="240"/>
      <c r="O189" s="96"/>
      <c r="P189" s="96"/>
      <c r="Q189" s="96"/>
      <c r="R189" s="96"/>
      <c r="S189" s="96"/>
      <c r="T189" s="96"/>
      <c r="U189" s="96"/>
    </row>
    <row r="190" spans="2:33" s="95" customFormat="1" ht="26.25" customHeight="1" x14ac:dyDescent="0.2">
      <c r="B190" s="610" t="s">
        <v>228</v>
      </c>
      <c r="C190" s="610"/>
      <c r="D190" s="610"/>
      <c r="E190" s="610"/>
      <c r="F190" s="610"/>
      <c r="G190" s="610"/>
      <c r="H190" s="186"/>
      <c r="I190" s="250"/>
      <c r="J190" s="761" t="s">
        <v>544</v>
      </c>
      <c r="K190" s="762"/>
      <c r="L190" s="762"/>
      <c r="M190" s="762"/>
      <c r="N190" s="762"/>
      <c r="O190" s="762"/>
      <c r="P190" s="241"/>
      <c r="Q190" s="242"/>
      <c r="R190" s="242"/>
      <c r="S190" s="301"/>
      <c r="T190" s="774" t="s">
        <v>229</v>
      </c>
      <c r="U190" s="774"/>
      <c r="V190" s="774"/>
      <c r="W190" s="774"/>
      <c r="X190" s="774"/>
    </row>
    <row r="191" spans="2:33" s="95" customFormat="1" ht="40.5" customHeight="1" x14ac:dyDescent="0.2">
      <c r="B191" s="394" t="s">
        <v>279</v>
      </c>
      <c r="C191" s="394"/>
      <c r="D191" s="394"/>
      <c r="E191" s="394"/>
      <c r="F191" s="394"/>
      <c r="G191" s="394"/>
      <c r="H191" s="394"/>
      <c r="I191" s="394"/>
      <c r="J191" s="394"/>
      <c r="K191" s="394"/>
      <c r="L191" s="394"/>
      <c r="M191" s="394"/>
      <c r="N191" s="394"/>
      <c r="O191" s="394"/>
      <c r="P191" s="394"/>
      <c r="Q191" s="394"/>
      <c r="R191" s="394"/>
      <c r="S191" s="394"/>
      <c r="T191" s="394"/>
      <c r="U191" s="394"/>
      <c r="V191" s="394"/>
      <c r="W191" s="394"/>
      <c r="X191" s="234"/>
    </row>
    <row r="192" spans="2:33" s="95" customFormat="1" ht="13.5" customHeight="1" x14ac:dyDescent="0.2">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234"/>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4"/>
  <conditionalFormatting sqref="I156:I157">
    <cfRule type="expression" dxfId="1" priority="1">
      <formula>#REF!="○"</formula>
    </cfRule>
  </conditionalFormatting>
  <conditionalFormatting sqref="R156:R157">
    <cfRule type="expression" dxfId="0"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zoomScaleNormal="70" zoomScaleSheetLayoutView="100" workbookViewId="0">
      <selection activeCell="I45" sqref="I45:J45"/>
    </sheetView>
  </sheetViews>
  <sheetFormatPr defaultColWidth="8.6328125" defaultRowHeight="18" customHeight="1" x14ac:dyDescent="0.2"/>
  <cols>
    <col min="1" max="1" width="3.26953125" style="94" customWidth="1"/>
    <col min="2" max="2" width="4.6328125" style="94" customWidth="1"/>
    <col min="3" max="3" width="3.6328125" style="94" customWidth="1"/>
    <col min="4" max="4" width="4.08984375" style="94" customWidth="1"/>
    <col min="5" max="5" width="5.90625" style="94" customWidth="1"/>
    <col min="6" max="6" width="4.453125" style="94" customWidth="1"/>
    <col min="7" max="7" width="4.7265625" style="94" customWidth="1"/>
    <col min="8" max="8" width="7.26953125" style="94" customWidth="1"/>
    <col min="9" max="9" width="4.6328125" style="94" customWidth="1"/>
    <col min="10" max="11" width="4.08984375" style="94" customWidth="1"/>
    <col min="12" max="12" width="4.6328125" style="94" customWidth="1"/>
    <col min="13" max="15" width="4.08984375" style="94" customWidth="1"/>
    <col min="16" max="16" width="3" style="94" customWidth="1"/>
    <col min="17" max="19" width="4.08984375" style="94" customWidth="1"/>
    <col min="20" max="20" width="3" style="94" customWidth="1"/>
    <col min="21" max="21" width="3.36328125" style="94" customWidth="1"/>
    <col min="22" max="22" width="2.7265625" style="94" customWidth="1"/>
    <col min="23" max="23" width="2.90625" style="94" customWidth="1"/>
    <col min="24" max="24" width="4.08984375" style="94" customWidth="1"/>
    <col min="25" max="25" width="4.453125" style="94" customWidth="1"/>
    <col min="26" max="28" width="4.26953125" style="94" customWidth="1"/>
    <col min="29" max="85" width="4.6328125" style="94" customWidth="1"/>
    <col min="86" max="16384" width="8.6328125" style="94"/>
  </cols>
  <sheetData>
    <row r="1" spans="1:26" ht="22.5" customHeight="1" x14ac:dyDescent="0.2">
      <c r="A1" s="305" t="s">
        <v>249</v>
      </c>
      <c r="B1" s="306"/>
      <c r="C1" s="306"/>
      <c r="D1" s="306"/>
      <c r="E1" s="306"/>
      <c r="F1" s="306"/>
      <c r="G1" s="306"/>
      <c r="H1" s="306"/>
      <c r="I1" s="306"/>
      <c r="J1" s="306"/>
      <c r="K1" s="306"/>
      <c r="L1" s="306"/>
      <c r="M1" s="306"/>
      <c r="N1" s="306"/>
      <c r="O1" s="306"/>
      <c r="P1" s="306"/>
      <c r="Q1" s="306"/>
      <c r="R1" s="306"/>
      <c r="S1" s="306"/>
      <c r="T1" s="306"/>
      <c r="U1" s="306"/>
      <c r="V1" s="306"/>
      <c r="W1" s="306"/>
    </row>
    <row r="2" spans="1:26" s="95" customFormat="1" ht="21" customHeight="1" x14ac:dyDescent="0.2">
      <c r="B2" s="108" t="s">
        <v>545</v>
      </c>
      <c r="C2" s="180"/>
      <c r="D2" s="180"/>
      <c r="E2" s="180"/>
      <c r="F2" s="184"/>
      <c r="G2" s="184"/>
      <c r="H2" s="184"/>
      <c r="I2" s="181"/>
      <c r="J2" s="181"/>
      <c r="K2" s="181"/>
      <c r="L2" s="181"/>
      <c r="O2" s="307"/>
      <c r="P2" s="307"/>
      <c r="Q2" s="307"/>
      <c r="R2" s="307"/>
      <c r="S2" s="307"/>
      <c r="T2" s="307"/>
      <c r="U2" s="307"/>
    </row>
    <row r="3" spans="1:26" s="95" customFormat="1" ht="5" customHeight="1" x14ac:dyDescent="0.2">
      <c r="B3" s="108"/>
      <c r="C3" s="180"/>
      <c r="D3" s="180"/>
      <c r="E3" s="180"/>
      <c r="F3" s="184"/>
      <c r="G3" s="184"/>
      <c r="H3" s="184"/>
      <c r="I3" s="181"/>
      <c r="J3" s="181"/>
      <c r="K3" s="181"/>
      <c r="L3" s="181"/>
      <c r="O3" s="307"/>
      <c r="P3" s="307"/>
      <c r="Q3" s="307"/>
      <c r="R3" s="307"/>
      <c r="S3" s="307"/>
      <c r="T3" s="307"/>
      <c r="U3" s="307"/>
    </row>
    <row r="4" spans="1:26" s="95" customFormat="1" ht="21" customHeight="1" x14ac:dyDescent="0.2">
      <c r="B4" s="928" t="s">
        <v>546</v>
      </c>
      <c r="C4" s="928"/>
      <c r="D4" s="928"/>
      <c r="E4" s="928"/>
      <c r="F4" s="928"/>
      <c r="G4" s="928"/>
      <c r="H4" s="928"/>
      <c r="I4" s="928"/>
      <c r="J4" s="928"/>
      <c r="K4" s="928"/>
      <c r="L4" s="928"/>
      <c r="M4" s="928"/>
      <c r="N4" s="929" t="s">
        <v>1</v>
      </c>
      <c r="O4" s="929"/>
      <c r="P4" s="307"/>
      <c r="Q4" s="307"/>
      <c r="R4" s="307"/>
      <c r="S4" s="307"/>
      <c r="T4" s="307"/>
      <c r="U4" s="307"/>
    </row>
    <row r="5" spans="1:26" s="95" customFormat="1" ht="21" customHeight="1" x14ac:dyDescent="0.2">
      <c r="B5" s="834" t="s">
        <v>547</v>
      </c>
      <c r="C5" s="834"/>
      <c r="D5" s="834"/>
      <c r="E5" s="834"/>
      <c r="F5" s="834"/>
      <c r="G5" s="834"/>
      <c r="H5" s="834"/>
      <c r="I5" s="834"/>
      <c r="J5" s="834"/>
      <c r="K5" s="834"/>
      <c r="L5" s="834"/>
      <c r="M5" s="834"/>
      <c r="N5" s="835"/>
      <c r="O5" s="835"/>
      <c r="P5" s="307"/>
      <c r="Q5" s="115" t="s">
        <v>548</v>
      </c>
      <c r="R5" s="307"/>
      <c r="S5" s="233" t="s">
        <v>549</v>
      </c>
      <c r="T5" s="307"/>
      <c r="U5" s="307"/>
      <c r="Z5" s="95" t="s">
        <v>6</v>
      </c>
    </row>
    <row r="6" spans="1:26" s="95" customFormat="1" ht="21" customHeight="1" x14ac:dyDescent="0.2">
      <c r="B6" s="834" t="s">
        <v>550</v>
      </c>
      <c r="C6" s="834"/>
      <c r="D6" s="834"/>
      <c r="E6" s="834"/>
      <c r="F6" s="834"/>
      <c r="G6" s="834"/>
      <c r="H6" s="834"/>
      <c r="I6" s="834"/>
      <c r="J6" s="834"/>
      <c r="K6" s="834"/>
      <c r="L6" s="834"/>
      <c r="M6" s="834"/>
      <c r="N6" s="835"/>
      <c r="O6" s="835"/>
      <c r="P6" s="307"/>
      <c r="Q6" s="115" t="s">
        <v>548</v>
      </c>
      <c r="R6" s="307"/>
      <c r="S6" s="233" t="s">
        <v>551</v>
      </c>
      <c r="T6" s="307"/>
      <c r="U6" s="307"/>
    </row>
    <row r="7" spans="1:26" s="95" customFormat="1" ht="21" customHeight="1" x14ac:dyDescent="0.2">
      <c r="B7" s="834" t="s">
        <v>488</v>
      </c>
      <c r="C7" s="834"/>
      <c r="D7" s="834"/>
      <c r="E7" s="834"/>
      <c r="F7" s="834"/>
      <c r="G7" s="834"/>
      <c r="H7" s="834"/>
      <c r="I7" s="834"/>
      <c r="J7" s="834"/>
      <c r="K7" s="834"/>
      <c r="L7" s="834"/>
      <c r="M7" s="834"/>
      <c r="N7" s="835"/>
      <c r="O7" s="835"/>
      <c r="P7" s="307"/>
      <c r="Q7" s="115" t="s">
        <v>548</v>
      </c>
      <c r="R7" s="307"/>
      <c r="S7" s="233" t="s">
        <v>552</v>
      </c>
      <c r="T7" s="307"/>
      <c r="U7" s="307"/>
    </row>
    <row r="8" spans="1:26" s="95" customFormat="1" ht="21" customHeight="1" x14ac:dyDescent="0.2">
      <c r="B8" s="834" t="s">
        <v>553</v>
      </c>
      <c r="C8" s="834"/>
      <c r="D8" s="834"/>
      <c r="E8" s="834"/>
      <c r="F8" s="834"/>
      <c r="G8" s="834"/>
      <c r="H8" s="834"/>
      <c r="I8" s="834"/>
      <c r="J8" s="834"/>
      <c r="K8" s="834"/>
      <c r="L8" s="834"/>
      <c r="M8" s="834"/>
      <c r="N8" s="835"/>
      <c r="O8" s="835"/>
      <c r="P8" s="307"/>
      <c r="Q8" s="115" t="s">
        <v>548</v>
      </c>
      <c r="R8" s="307"/>
      <c r="S8" s="833" t="s">
        <v>554</v>
      </c>
      <c r="T8" s="833"/>
      <c r="U8" s="833"/>
    </row>
    <row r="9" spans="1:26" s="95" customFormat="1" ht="21" customHeight="1" x14ac:dyDescent="0.2">
      <c r="B9" s="834" t="s">
        <v>555</v>
      </c>
      <c r="C9" s="834"/>
      <c r="D9" s="834"/>
      <c r="E9" s="834"/>
      <c r="F9" s="834"/>
      <c r="G9" s="834"/>
      <c r="H9" s="834"/>
      <c r="I9" s="834"/>
      <c r="J9" s="834"/>
      <c r="K9" s="834"/>
      <c r="L9" s="834"/>
      <c r="M9" s="834"/>
      <c r="N9" s="835"/>
      <c r="O9" s="835"/>
      <c r="P9" s="307"/>
      <c r="Q9" s="115" t="s">
        <v>548</v>
      </c>
      <c r="R9" s="307"/>
      <c r="S9" s="233" t="s">
        <v>556</v>
      </c>
      <c r="T9" s="307"/>
      <c r="U9" s="307"/>
    </row>
    <row r="10" spans="1:26" s="95" customFormat="1" ht="21" customHeight="1" x14ac:dyDescent="0.2">
      <c r="B10" s="834" t="s">
        <v>557</v>
      </c>
      <c r="C10" s="834"/>
      <c r="D10" s="834"/>
      <c r="E10" s="834"/>
      <c r="F10" s="834"/>
      <c r="G10" s="834"/>
      <c r="H10" s="834"/>
      <c r="I10" s="834"/>
      <c r="J10" s="834"/>
      <c r="K10" s="834"/>
      <c r="L10" s="834"/>
      <c r="M10" s="834"/>
      <c r="N10" s="835"/>
      <c r="O10" s="835"/>
      <c r="P10" s="307"/>
      <c r="Q10" s="115" t="s">
        <v>548</v>
      </c>
      <c r="R10" s="307"/>
      <c r="S10" s="233" t="s">
        <v>558</v>
      </c>
      <c r="T10" s="307"/>
      <c r="U10" s="307"/>
    </row>
    <row r="11" spans="1:26" s="95" customFormat="1" ht="21" customHeight="1" x14ac:dyDescent="0.2">
      <c r="B11" s="108"/>
      <c r="C11" s="180"/>
      <c r="D11" s="180"/>
      <c r="E11" s="180"/>
      <c r="F11" s="184"/>
      <c r="G11" s="184"/>
      <c r="H11" s="184"/>
      <c r="I11" s="181"/>
      <c r="J11" s="181"/>
      <c r="K11" s="181"/>
      <c r="L11" s="181"/>
      <c r="O11" s="307"/>
      <c r="P11" s="307"/>
      <c r="Q11" s="307"/>
      <c r="R11" s="307"/>
      <c r="S11" s="307"/>
      <c r="T11" s="307"/>
      <c r="U11" s="307"/>
    </row>
    <row r="12" spans="1:26" ht="18.75" customHeight="1" x14ac:dyDescent="0.2">
      <c r="A12" s="129" t="s">
        <v>559</v>
      </c>
    </row>
    <row r="13" spans="1:26" ht="16.5" customHeight="1" x14ac:dyDescent="0.2">
      <c r="A13" s="175"/>
      <c r="B13" s="310" t="s">
        <v>137</v>
      </c>
    </row>
    <row r="14" spans="1:26" ht="18.75" customHeight="1" x14ac:dyDescent="0.2">
      <c r="A14" s="175"/>
      <c r="B14" s="95" t="s">
        <v>496</v>
      </c>
      <c r="Q14" s="94" t="s">
        <v>497</v>
      </c>
    </row>
    <row r="15" spans="1:26" ht="21.75" customHeight="1" x14ac:dyDescent="0.2">
      <c r="A15" s="175"/>
      <c r="B15" s="840" t="s">
        <v>51</v>
      </c>
      <c r="C15" s="841"/>
      <c r="D15" s="841"/>
      <c r="E15" s="841"/>
      <c r="F15" s="841"/>
      <c r="G15" s="841"/>
      <c r="H15" s="841"/>
      <c r="I15" s="841"/>
      <c r="J15" s="841"/>
      <c r="K15" s="842"/>
      <c r="L15" s="843" t="s">
        <v>560</v>
      </c>
      <c r="M15" s="843"/>
      <c r="N15" s="843"/>
      <c r="O15" s="843"/>
      <c r="P15" s="843"/>
      <c r="Q15" s="844" t="s">
        <v>561</v>
      </c>
      <c r="R15" s="844"/>
      <c r="S15" s="844"/>
      <c r="T15" s="844"/>
      <c r="U15" s="844"/>
    </row>
    <row r="16" spans="1:26" ht="21.75" customHeight="1" x14ac:dyDescent="0.2">
      <c r="A16" s="175"/>
      <c r="B16" s="845" t="s">
        <v>562</v>
      </c>
      <c r="C16" s="846"/>
      <c r="D16" s="846"/>
      <c r="E16" s="846"/>
      <c r="F16" s="846"/>
      <c r="G16" s="846"/>
      <c r="H16" s="846"/>
      <c r="I16" s="846"/>
      <c r="J16" s="846"/>
      <c r="K16" s="847"/>
      <c r="L16" s="839"/>
      <c r="M16" s="839"/>
      <c r="N16" s="839"/>
      <c r="O16" s="839"/>
      <c r="P16" s="839"/>
      <c r="Q16" s="839"/>
      <c r="R16" s="839"/>
      <c r="S16" s="839"/>
      <c r="T16" s="839"/>
      <c r="U16" s="839"/>
    </row>
    <row r="17" spans="1:23" ht="21.75" customHeight="1" x14ac:dyDescent="0.2">
      <c r="A17" s="175"/>
      <c r="B17" s="845" t="s">
        <v>563</v>
      </c>
      <c r="C17" s="846"/>
      <c r="D17" s="846"/>
      <c r="E17" s="846"/>
      <c r="F17" s="846"/>
      <c r="G17" s="846"/>
      <c r="H17" s="846"/>
      <c r="I17" s="846"/>
      <c r="J17" s="846"/>
      <c r="K17" s="847"/>
      <c r="L17" s="848"/>
      <c r="M17" s="848"/>
      <c r="N17" s="848"/>
      <c r="O17" s="848"/>
      <c r="P17" s="848"/>
      <c r="Q17" s="839"/>
      <c r="R17" s="839"/>
      <c r="S17" s="839"/>
      <c r="T17" s="839"/>
      <c r="U17" s="839"/>
    </row>
    <row r="18" spans="1:23" ht="21.75" customHeight="1" x14ac:dyDescent="0.2">
      <c r="A18" s="175"/>
      <c r="B18" s="845" t="s">
        <v>564</v>
      </c>
      <c r="C18" s="846"/>
      <c r="D18" s="846"/>
      <c r="E18" s="846"/>
      <c r="F18" s="846"/>
      <c r="G18" s="846"/>
      <c r="H18" s="846"/>
      <c r="I18" s="846"/>
      <c r="J18" s="846"/>
      <c r="K18" s="847"/>
      <c r="L18" s="839"/>
      <c r="M18" s="839"/>
      <c r="N18" s="839"/>
      <c r="O18" s="839"/>
      <c r="P18" s="839"/>
      <c r="Q18" s="839"/>
      <c r="R18" s="839"/>
      <c r="S18" s="839"/>
      <c r="T18" s="839"/>
      <c r="U18" s="839"/>
    </row>
    <row r="19" spans="1:23" ht="21.75" customHeight="1" x14ac:dyDescent="0.2">
      <c r="A19" s="175"/>
      <c r="B19" s="845" t="s">
        <v>565</v>
      </c>
      <c r="C19" s="846"/>
      <c r="D19" s="846"/>
      <c r="E19" s="846"/>
      <c r="F19" s="846"/>
      <c r="G19" s="846"/>
      <c r="H19" s="846"/>
      <c r="I19" s="846"/>
      <c r="J19" s="846"/>
      <c r="K19" s="847"/>
      <c r="L19" s="839"/>
      <c r="M19" s="839"/>
      <c r="N19" s="839"/>
      <c r="O19" s="839"/>
      <c r="P19" s="839"/>
      <c r="Q19" s="839"/>
      <c r="R19" s="839"/>
      <c r="S19" s="839"/>
      <c r="T19" s="839"/>
      <c r="U19" s="839"/>
    </row>
    <row r="20" spans="1:23" ht="21.75" customHeight="1" x14ac:dyDescent="0.2">
      <c r="A20" s="175"/>
      <c r="B20" s="845" t="s">
        <v>566</v>
      </c>
      <c r="C20" s="846"/>
      <c r="D20" s="846"/>
      <c r="E20" s="846"/>
      <c r="F20" s="846"/>
      <c r="G20" s="846"/>
      <c r="H20" s="846"/>
      <c r="I20" s="846"/>
      <c r="J20" s="846"/>
      <c r="K20" s="847"/>
      <c r="L20" s="839"/>
      <c r="M20" s="839"/>
      <c r="N20" s="839"/>
      <c r="O20" s="839"/>
      <c r="P20" s="839"/>
      <c r="Q20" s="839"/>
      <c r="R20" s="839"/>
      <c r="S20" s="839"/>
      <c r="T20" s="839"/>
      <c r="U20" s="839"/>
    </row>
    <row r="21" spans="1:23" ht="21.75" customHeight="1" x14ac:dyDescent="0.2">
      <c r="A21" s="175"/>
      <c r="B21" s="836" t="s">
        <v>567</v>
      </c>
      <c r="C21" s="837"/>
      <c r="D21" s="837"/>
      <c r="E21" s="837"/>
      <c r="F21" s="837"/>
      <c r="G21" s="837"/>
      <c r="H21" s="837"/>
      <c r="I21" s="837"/>
      <c r="J21" s="837"/>
      <c r="K21" s="838"/>
      <c r="L21" s="839"/>
      <c r="M21" s="839"/>
      <c r="N21" s="839"/>
      <c r="O21" s="839"/>
      <c r="P21" s="839"/>
      <c r="Q21" s="839"/>
      <c r="R21" s="839"/>
      <c r="S21" s="839"/>
      <c r="T21" s="839"/>
      <c r="U21" s="839"/>
    </row>
    <row r="22" spans="1:23" ht="21.75" customHeight="1" x14ac:dyDescent="0.2">
      <c r="A22" s="175"/>
      <c r="B22" s="836" t="s">
        <v>568</v>
      </c>
      <c r="C22" s="837"/>
      <c r="D22" s="837"/>
      <c r="E22" s="837"/>
      <c r="F22" s="837"/>
      <c r="G22" s="837"/>
      <c r="H22" s="837"/>
      <c r="I22" s="837"/>
      <c r="J22" s="837"/>
      <c r="K22" s="838"/>
      <c r="L22" s="839"/>
      <c r="M22" s="839"/>
      <c r="N22" s="839"/>
      <c r="O22" s="839"/>
      <c r="P22" s="839"/>
      <c r="Q22" s="839"/>
      <c r="R22" s="839"/>
      <c r="S22" s="839"/>
      <c r="T22" s="839"/>
      <c r="U22" s="839"/>
    </row>
    <row r="23" spans="1:23" ht="21.75" customHeight="1" x14ac:dyDescent="0.2">
      <c r="A23" s="175"/>
      <c r="B23" s="836" t="s">
        <v>569</v>
      </c>
      <c r="C23" s="837"/>
      <c r="D23" s="837"/>
      <c r="E23" s="837"/>
      <c r="F23" s="837"/>
      <c r="G23" s="837"/>
      <c r="H23" s="837"/>
      <c r="I23" s="837"/>
      <c r="J23" s="837"/>
      <c r="K23" s="838"/>
      <c r="L23" s="839"/>
      <c r="M23" s="839"/>
      <c r="N23" s="839"/>
      <c r="O23" s="839"/>
      <c r="P23" s="839"/>
      <c r="Q23" s="839"/>
      <c r="R23" s="839"/>
      <c r="S23" s="839"/>
      <c r="T23" s="839"/>
      <c r="U23" s="839"/>
    </row>
    <row r="24" spans="1:23" ht="21.75" customHeight="1" x14ac:dyDescent="0.2">
      <c r="A24" s="175"/>
      <c r="B24" s="836" t="s">
        <v>570</v>
      </c>
      <c r="C24" s="837"/>
      <c r="D24" s="837"/>
      <c r="E24" s="837"/>
      <c r="F24" s="837"/>
      <c r="G24" s="837"/>
      <c r="H24" s="837"/>
      <c r="I24" s="837"/>
      <c r="J24" s="837"/>
      <c r="K24" s="838"/>
      <c r="L24" s="839"/>
      <c r="M24" s="839"/>
      <c r="N24" s="839"/>
      <c r="O24" s="839"/>
      <c r="P24" s="839"/>
      <c r="Q24" s="839"/>
      <c r="R24" s="839"/>
      <c r="S24" s="839"/>
      <c r="T24" s="839"/>
      <c r="U24" s="839"/>
    </row>
    <row r="25" spans="1:23" ht="21.75" customHeight="1" x14ac:dyDescent="0.2">
      <c r="A25" s="175"/>
    </row>
    <row r="26" spans="1:23" s="95" customFormat="1" ht="24.75" customHeight="1" x14ac:dyDescent="0.2">
      <c r="B26" s="177" t="s">
        <v>138</v>
      </c>
      <c r="C26" s="811" t="s">
        <v>163</v>
      </c>
      <c r="D26" s="812"/>
      <c r="E26" s="813"/>
      <c r="F26" s="400" t="s">
        <v>24</v>
      </c>
      <c r="G26" s="817"/>
      <c r="H26" s="401"/>
      <c r="I26" s="400" t="s">
        <v>31</v>
      </c>
      <c r="J26" s="817"/>
      <c r="K26" s="817"/>
      <c r="L26" s="401"/>
      <c r="N26" s="936" t="s">
        <v>498</v>
      </c>
      <c r="O26" s="937"/>
      <c r="P26" s="937"/>
      <c r="Q26" s="937"/>
      <c r="R26" s="937"/>
      <c r="S26" s="937"/>
      <c r="T26" s="937"/>
      <c r="U26" s="937"/>
      <c r="V26" s="937"/>
      <c r="W26" s="938"/>
    </row>
    <row r="27" spans="1:23" s="95" customFormat="1" ht="24.75" customHeight="1" x14ac:dyDescent="0.2">
      <c r="A27" s="179"/>
      <c r="B27" s="537" t="s">
        <v>23</v>
      </c>
      <c r="C27" s="778">
        <f>IF(N5="○",活動計画書!C21,0)</f>
        <v>0</v>
      </c>
      <c r="D27" s="778"/>
      <c r="E27" s="778"/>
      <c r="F27" s="779">
        <v>400</v>
      </c>
      <c r="G27" s="780"/>
      <c r="H27" s="375" t="s">
        <v>571</v>
      </c>
      <c r="I27" s="781">
        <f t="shared" ref="I27:I32" si="0">INT(C27*F27/10)</f>
        <v>0</v>
      </c>
      <c r="J27" s="781"/>
      <c r="K27" s="781"/>
      <c r="L27" s="781"/>
      <c r="N27" s="939"/>
      <c r="O27" s="940"/>
      <c r="P27" s="940"/>
      <c r="Q27" s="940"/>
      <c r="R27" s="940"/>
      <c r="S27" s="940"/>
      <c r="T27" s="940"/>
      <c r="U27" s="940"/>
      <c r="V27" s="940"/>
      <c r="W27" s="941"/>
    </row>
    <row r="28" spans="1:23" s="95" customFormat="1" ht="24.75" customHeight="1" x14ac:dyDescent="0.2">
      <c r="A28" s="179"/>
      <c r="B28" s="539"/>
      <c r="C28" s="783">
        <f>IF(N5="○",活動計画書!C23,0)</f>
        <v>0</v>
      </c>
      <c r="D28" s="784"/>
      <c r="E28" s="785"/>
      <c r="F28" s="776">
        <v>300</v>
      </c>
      <c r="G28" s="777"/>
      <c r="H28" s="376" t="s">
        <v>134</v>
      </c>
      <c r="I28" s="635">
        <f t="shared" si="0"/>
        <v>0</v>
      </c>
      <c r="J28" s="636"/>
      <c r="K28" s="636"/>
      <c r="L28" s="637"/>
      <c r="N28" s="939"/>
      <c r="O28" s="940"/>
      <c r="P28" s="940"/>
      <c r="Q28" s="940"/>
      <c r="R28" s="940"/>
      <c r="S28" s="940"/>
      <c r="T28" s="940"/>
      <c r="U28" s="940"/>
      <c r="V28" s="940"/>
      <c r="W28" s="941"/>
    </row>
    <row r="29" spans="1:23" s="95" customFormat="1" ht="24.75" customHeight="1" x14ac:dyDescent="0.2">
      <c r="A29" s="179"/>
      <c r="B29" s="537" t="s">
        <v>22</v>
      </c>
      <c r="C29" s="778">
        <f>IF(N5="○",活動計画書!C25,0)</f>
        <v>0</v>
      </c>
      <c r="D29" s="778"/>
      <c r="E29" s="778"/>
      <c r="F29" s="779">
        <v>240</v>
      </c>
      <c r="G29" s="780"/>
      <c r="H29" s="375" t="s">
        <v>571</v>
      </c>
      <c r="I29" s="781">
        <f t="shared" si="0"/>
        <v>0</v>
      </c>
      <c r="J29" s="781"/>
      <c r="K29" s="781"/>
      <c r="L29" s="781"/>
      <c r="N29" s="939"/>
      <c r="O29" s="940"/>
      <c r="P29" s="940"/>
      <c r="Q29" s="940"/>
      <c r="R29" s="940"/>
      <c r="S29" s="940"/>
      <c r="T29" s="940"/>
      <c r="U29" s="940"/>
      <c r="V29" s="940"/>
      <c r="W29" s="941"/>
    </row>
    <row r="30" spans="1:23" s="95" customFormat="1" ht="24.75" customHeight="1" x14ac:dyDescent="0.2">
      <c r="B30" s="539"/>
      <c r="C30" s="783">
        <f>IF(N5="○",活動計画書!C27,0)</f>
        <v>0</v>
      </c>
      <c r="D30" s="784"/>
      <c r="E30" s="785"/>
      <c r="F30" s="776">
        <v>180</v>
      </c>
      <c r="G30" s="777"/>
      <c r="H30" s="376" t="s">
        <v>134</v>
      </c>
      <c r="I30" s="635">
        <f t="shared" si="0"/>
        <v>0</v>
      </c>
      <c r="J30" s="636"/>
      <c r="K30" s="636"/>
      <c r="L30" s="637"/>
      <c r="N30" s="939"/>
      <c r="O30" s="940"/>
      <c r="P30" s="940"/>
      <c r="Q30" s="940"/>
      <c r="R30" s="940"/>
      <c r="S30" s="940"/>
      <c r="T30" s="940"/>
      <c r="U30" s="940"/>
      <c r="V30" s="940"/>
      <c r="W30" s="941"/>
    </row>
    <row r="31" spans="1:23" s="95" customFormat="1" ht="24.75" customHeight="1" x14ac:dyDescent="0.2">
      <c r="B31" s="537" t="s">
        <v>21</v>
      </c>
      <c r="C31" s="778">
        <f>IF(N5="○",活動計画書!C29,0)</f>
        <v>0</v>
      </c>
      <c r="D31" s="778"/>
      <c r="E31" s="778"/>
      <c r="F31" s="779">
        <v>40</v>
      </c>
      <c r="G31" s="780"/>
      <c r="H31" s="375" t="s">
        <v>571</v>
      </c>
      <c r="I31" s="781">
        <f t="shared" si="0"/>
        <v>0</v>
      </c>
      <c r="J31" s="781"/>
      <c r="K31" s="781"/>
      <c r="L31" s="781"/>
      <c r="N31" s="939"/>
      <c r="O31" s="940"/>
      <c r="P31" s="940"/>
      <c r="Q31" s="940"/>
      <c r="R31" s="940"/>
      <c r="S31" s="940"/>
      <c r="T31" s="940"/>
      <c r="U31" s="940"/>
      <c r="V31" s="940"/>
      <c r="W31" s="941"/>
    </row>
    <row r="32" spans="1:23" s="95" customFormat="1" ht="24.75" customHeight="1" thickBot="1" x14ac:dyDescent="0.25">
      <c r="B32" s="782"/>
      <c r="C32" s="802">
        <f>IF(N5="○",活動計画書!C31,0)</f>
        <v>0</v>
      </c>
      <c r="D32" s="803"/>
      <c r="E32" s="804"/>
      <c r="F32" s="814">
        <v>30</v>
      </c>
      <c r="G32" s="815"/>
      <c r="H32" s="376" t="s">
        <v>134</v>
      </c>
      <c r="I32" s="805">
        <f t="shared" si="0"/>
        <v>0</v>
      </c>
      <c r="J32" s="806"/>
      <c r="K32" s="806"/>
      <c r="L32" s="807"/>
      <c r="N32" s="939"/>
      <c r="O32" s="940"/>
      <c r="P32" s="940"/>
      <c r="Q32" s="940"/>
      <c r="R32" s="940"/>
      <c r="S32" s="940"/>
      <c r="T32" s="940"/>
      <c r="U32" s="940"/>
      <c r="V32" s="940"/>
      <c r="W32" s="941"/>
    </row>
    <row r="33" spans="1:23" s="95" customFormat="1" ht="12.5" customHeight="1" thickTop="1" x14ac:dyDescent="0.2">
      <c r="B33" s="915" t="s">
        <v>20</v>
      </c>
      <c r="C33" s="916"/>
      <c r="D33" s="917"/>
      <c r="E33" s="917"/>
      <c r="F33" s="918"/>
      <c r="G33" s="919"/>
      <c r="H33" s="920"/>
      <c r="I33" s="924"/>
      <c r="J33" s="924"/>
      <c r="K33" s="924"/>
      <c r="L33" s="925"/>
      <c r="N33" s="939"/>
      <c r="O33" s="940"/>
      <c r="P33" s="940"/>
      <c r="Q33" s="940"/>
      <c r="R33" s="940"/>
      <c r="S33" s="940"/>
      <c r="T33" s="940"/>
      <c r="U33" s="940"/>
      <c r="V33" s="940"/>
      <c r="W33" s="941"/>
    </row>
    <row r="34" spans="1:23" s="95" customFormat="1" ht="24.75" customHeight="1" x14ac:dyDescent="0.2">
      <c r="B34" s="539"/>
      <c r="C34" s="808">
        <f>SUM(C27:E32)</f>
        <v>0</v>
      </c>
      <c r="D34" s="809"/>
      <c r="E34" s="810"/>
      <c r="F34" s="921"/>
      <c r="G34" s="922"/>
      <c r="H34" s="923"/>
      <c r="I34" s="635">
        <f>SUM(I27:L32)</f>
        <v>0</v>
      </c>
      <c r="J34" s="636"/>
      <c r="K34" s="636"/>
      <c r="L34" s="637"/>
      <c r="N34" s="939"/>
      <c r="O34" s="940"/>
      <c r="P34" s="940"/>
      <c r="Q34" s="940"/>
      <c r="R34" s="940"/>
      <c r="S34" s="940"/>
      <c r="T34" s="940"/>
      <c r="U34" s="940"/>
      <c r="V34" s="940"/>
      <c r="W34" s="941"/>
    </row>
    <row r="35" spans="1:23" ht="28.5" customHeight="1" x14ac:dyDescent="0.2">
      <c r="B35" s="790" t="s">
        <v>282</v>
      </c>
      <c r="C35" s="790"/>
      <c r="D35" s="790"/>
      <c r="E35" s="790"/>
      <c r="F35" s="790"/>
      <c r="G35" s="790"/>
      <c r="H35" s="790"/>
      <c r="I35" s="790"/>
      <c r="J35" s="790"/>
      <c r="K35" s="790"/>
      <c r="L35" s="790"/>
      <c r="N35" s="942"/>
      <c r="O35" s="943"/>
      <c r="P35" s="943"/>
      <c r="Q35" s="943"/>
      <c r="R35" s="943"/>
      <c r="S35" s="943"/>
      <c r="T35" s="943"/>
      <c r="U35" s="943"/>
      <c r="V35" s="943"/>
      <c r="W35" s="944"/>
    </row>
    <row r="36" spans="1:23" ht="11.25" customHeight="1" x14ac:dyDescent="0.2">
      <c r="B36" s="308"/>
      <c r="C36" s="308"/>
      <c r="D36" s="308"/>
      <c r="E36" s="308"/>
      <c r="F36" s="308"/>
      <c r="G36" s="308"/>
      <c r="H36" s="308"/>
      <c r="I36" s="308"/>
      <c r="J36" s="308"/>
      <c r="K36" s="308"/>
      <c r="L36" s="308"/>
      <c r="N36" s="311"/>
      <c r="O36" s="311"/>
      <c r="P36" s="311"/>
      <c r="Q36" s="311"/>
      <c r="R36" s="311"/>
      <c r="S36" s="311"/>
      <c r="T36" s="311"/>
      <c r="U36" s="311"/>
      <c r="V36" s="311"/>
      <c r="W36" s="311"/>
    </row>
    <row r="37" spans="1:23" ht="19.5" customHeight="1" x14ac:dyDescent="0.2">
      <c r="A37" s="791" t="s">
        <v>572</v>
      </c>
      <c r="B37" s="791"/>
      <c r="C37" s="791"/>
      <c r="D37" s="791"/>
      <c r="E37" s="791"/>
      <c r="F37" s="791"/>
      <c r="G37" s="791"/>
      <c r="H37" s="791"/>
      <c r="I37" s="791"/>
      <c r="J37" s="791"/>
      <c r="K37" s="791"/>
      <c r="L37" s="791"/>
      <c r="M37" s="791"/>
      <c r="N37" s="791"/>
      <c r="O37" s="791"/>
      <c r="P37" s="791"/>
      <c r="Q37" s="791"/>
      <c r="R37" s="311"/>
      <c r="S37" s="311"/>
      <c r="T37" s="311"/>
      <c r="U37" s="311"/>
      <c r="V37" s="311"/>
      <c r="W37" s="311"/>
    </row>
    <row r="38" spans="1:23" ht="19.5" customHeight="1" x14ac:dyDescent="0.2">
      <c r="A38" s="175"/>
      <c r="B38" s="310" t="s">
        <v>136</v>
      </c>
      <c r="P38" s="113"/>
      <c r="Q38" s="113"/>
      <c r="R38" s="113"/>
      <c r="S38" s="113"/>
      <c r="T38" s="113"/>
      <c r="U38" s="113"/>
      <c r="V38" s="113"/>
      <c r="W38" s="113"/>
    </row>
    <row r="39" spans="1:23" ht="19.5" customHeight="1" x14ac:dyDescent="0.2">
      <c r="A39" s="175"/>
      <c r="B39" s="108" t="s">
        <v>433</v>
      </c>
      <c r="C39" s="111"/>
      <c r="D39" s="111"/>
      <c r="E39" s="111"/>
      <c r="F39" s="111"/>
      <c r="L39" s="934"/>
      <c r="M39" s="935"/>
      <c r="P39" s="113"/>
      <c r="Q39" s="113"/>
      <c r="R39" s="113"/>
      <c r="S39" s="113"/>
      <c r="T39" s="113"/>
      <c r="U39" s="113"/>
      <c r="V39" s="113"/>
      <c r="W39" s="113"/>
    </row>
    <row r="40" spans="1:23" ht="19.5" customHeight="1" x14ac:dyDescent="0.2">
      <c r="A40" s="175"/>
      <c r="B40" s="108" t="s">
        <v>251</v>
      </c>
      <c r="C40" s="108"/>
      <c r="D40" s="108"/>
      <c r="E40" s="108"/>
      <c r="F40" s="111"/>
      <c r="L40" s="95"/>
      <c r="M40" s="95"/>
      <c r="P40" s="156"/>
      <c r="Q40" s="156"/>
      <c r="R40" s="156"/>
      <c r="S40" s="156"/>
      <c r="T40" s="156"/>
      <c r="U40" s="156"/>
      <c r="V40" s="156"/>
      <c r="W40" s="156"/>
    </row>
    <row r="41" spans="1:23" ht="19.5" customHeight="1" x14ac:dyDescent="0.2">
      <c r="A41" s="175"/>
      <c r="B41" s="312" t="s">
        <v>260</v>
      </c>
      <c r="C41" s="95" t="s">
        <v>139</v>
      </c>
      <c r="D41" s="95"/>
      <c r="E41" s="95"/>
    </row>
    <row r="42" spans="1:23" s="95" customFormat="1" ht="19.5" customHeight="1" x14ac:dyDescent="0.2">
      <c r="A42" s="230"/>
      <c r="B42" s="313"/>
      <c r="E42" s="95" t="s">
        <v>50</v>
      </c>
      <c r="H42" s="95" t="s">
        <v>53</v>
      </c>
      <c r="I42" s="849"/>
      <c r="J42" s="850"/>
      <c r="K42" s="926" t="s">
        <v>261</v>
      </c>
      <c r="L42" s="927"/>
      <c r="M42" s="932"/>
      <c r="N42" s="933"/>
      <c r="O42" s="314" t="s">
        <v>262</v>
      </c>
      <c r="P42" s="816">
        <f>I42+M42</f>
        <v>0</v>
      </c>
      <c r="Q42" s="816"/>
      <c r="R42" s="816"/>
      <c r="S42" s="816"/>
      <c r="U42" s="156"/>
    </row>
    <row r="43" spans="1:23" s="95" customFormat="1" ht="19.5" customHeight="1" x14ac:dyDescent="0.2">
      <c r="A43" s="230"/>
      <c r="B43" s="313"/>
      <c r="E43" s="95" t="s">
        <v>54</v>
      </c>
      <c r="H43" s="95" t="s">
        <v>53</v>
      </c>
      <c r="I43" s="849"/>
      <c r="J43" s="850"/>
      <c r="K43" s="926" t="s">
        <v>261</v>
      </c>
      <c r="L43" s="927"/>
      <c r="M43" s="932"/>
      <c r="N43" s="933"/>
      <c r="O43" s="314" t="s">
        <v>262</v>
      </c>
      <c r="P43" s="816">
        <f>I43+M43</f>
        <v>0</v>
      </c>
      <c r="Q43" s="816"/>
      <c r="R43" s="816"/>
      <c r="S43" s="816"/>
      <c r="U43" s="95" t="s">
        <v>263</v>
      </c>
    </row>
    <row r="44" spans="1:23" ht="5.25" customHeight="1" x14ac:dyDescent="0.2">
      <c r="A44" s="175"/>
      <c r="B44" s="312"/>
      <c r="D44" s="95"/>
      <c r="H44" s="222"/>
      <c r="L44" s="315"/>
      <c r="M44" s="315"/>
      <c r="O44" s="95"/>
      <c r="S44" s="316"/>
      <c r="T44" s="316"/>
      <c r="V44" s="95"/>
    </row>
    <row r="45" spans="1:23" s="95" customFormat="1" ht="21.75" customHeight="1" x14ac:dyDescent="0.2">
      <c r="A45" s="230"/>
      <c r="B45" s="313"/>
      <c r="E45" s="95" t="s">
        <v>20</v>
      </c>
      <c r="H45" s="95" t="s">
        <v>53</v>
      </c>
      <c r="I45" s="822">
        <f>I42+I43</f>
        <v>0</v>
      </c>
      <c r="J45" s="823"/>
      <c r="K45" s="926" t="s">
        <v>261</v>
      </c>
      <c r="L45" s="927"/>
      <c r="M45" s="930">
        <f>M42+M43</f>
        <v>0</v>
      </c>
      <c r="N45" s="931"/>
      <c r="O45" s="314" t="s">
        <v>262</v>
      </c>
      <c r="P45" s="816">
        <f>I45+M45</f>
        <v>0</v>
      </c>
      <c r="Q45" s="816"/>
      <c r="R45" s="816"/>
      <c r="S45" s="816"/>
      <c r="U45" s="95" t="s">
        <v>264</v>
      </c>
    </row>
    <row r="46" spans="1:23" ht="6" customHeight="1" x14ac:dyDescent="0.2">
      <c r="A46" s="175"/>
      <c r="B46" s="312"/>
      <c r="E46" s="95"/>
      <c r="H46" s="222"/>
      <c r="I46" s="315"/>
      <c r="J46" s="315"/>
      <c r="L46" s="95"/>
      <c r="N46" s="316"/>
      <c r="O46" s="316"/>
      <c r="R46" s="95"/>
      <c r="U46" s="156"/>
    </row>
    <row r="47" spans="1:23" s="95" customFormat="1" ht="19.5" customHeight="1" x14ac:dyDescent="0.2">
      <c r="A47" s="230"/>
      <c r="B47" s="313" t="s">
        <v>265</v>
      </c>
      <c r="C47" s="224" t="s">
        <v>252</v>
      </c>
      <c r="D47" s="156"/>
      <c r="E47" s="156"/>
      <c r="F47" s="156"/>
      <c r="G47" s="818" t="str">
        <f>IFERROR(P43/P45,"%")</f>
        <v>%</v>
      </c>
      <c r="H47" s="819"/>
      <c r="J47" s="314" t="s">
        <v>266</v>
      </c>
      <c r="K47" s="317"/>
      <c r="L47" s="317"/>
      <c r="R47" s="318"/>
      <c r="S47" s="318"/>
      <c r="T47" s="156"/>
      <c r="U47" s="156"/>
    </row>
    <row r="48" spans="1:23" s="95" customFormat="1" ht="19.5" customHeight="1" x14ac:dyDescent="0.2">
      <c r="A48" s="230"/>
      <c r="B48" s="108" t="s">
        <v>466</v>
      </c>
      <c r="C48" s="108"/>
      <c r="D48" s="108"/>
      <c r="E48" s="108"/>
      <c r="F48" s="108"/>
      <c r="G48" s="108"/>
      <c r="H48" s="108"/>
      <c r="I48" s="108"/>
      <c r="J48" s="108"/>
      <c r="K48" s="108"/>
      <c r="L48" s="108"/>
      <c r="M48" s="108"/>
      <c r="N48" s="108"/>
      <c r="O48" s="108"/>
    </row>
    <row r="49" spans="1:25" s="95" customFormat="1" ht="19.5" customHeight="1" x14ac:dyDescent="0.2">
      <c r="A49" s="230"/>
      <c r="C49" s="820" t="s">
        <v>267</v>
      </c>
      <c r="D49" s="821"/>
      <c r="E49" s="822">
        <f>I45</f>
        <v>0</v>
      </c>
      <c r="F49" s="823"/>
      <c r="G49" s="824" t="s">
        <v>141</v>
      </c>
      <c r="H49" s="825"/>
      <c r="I49" s="825"/>
      <c r="J49" s="825"/>
      <c r="K49" s="825"/>
      <c r="L49" s="825"/>
      <c r="M49" s="825"/>
      <c r="N49" s="825"/>
      <c r="O49" s="825"/>
      <c r="P49" s="825"/>
      <c r="Q49" s="849"/>
      <c r="R49" s="850"/>
      <c r="Y49" s="319"/>
    </row>
    <row r="50" spans="1:25" s="95" customFormat="1" ht="19.5" customHeight="1" x14ac:dyDescent="0.2">
      <c r="A50" s="230"/>
      <c r="C50" s="108" t="s">
        <v>140</v>
      </c>
      <c r="D50" s="826" t="s">
        <v>142</v>
      </c>
      <c r="E50" s="826"/>
      <c r="F50" s="826"/>
      <c r="G50" s="826"/>
      <c r="H50" s="826"/>
      <c r="I50" s="826"/>
      <c r="J50" s="831"/>
      <c r="K50" s="948">
        <f>E49+Q49</f>
        <v>0</v>
      </c>
      <c r="L50" s="948"/>
      <c r="M50" s="947" t="s">
        <v>143</v>
      </c>
      <c r="N50" s="820"/>
      <c r="O50" s="820"/>
      <c r="P50" s="820"/>
      <c r="Q50" s="821"/>
      <c r="R50" s="822">
        <f>ROUNDUP(K50*0.8,0)</f>
        <v>0</v>
      </c>
      <c r="S50" s="823"/>
      <c r="T50" s="108" t="s">
        <v>144</v>
      </c>
    </row>
    <row r="51" spans="1:25" s="95" customFormat="1" ht="19.5" customHeight="1" x14ac:dyDescent="0.2">
      <c r="A51" s="230"/>
      <c r="B51" s="320"/>
      <c r="C51" s="108" t="s">
        <v>145</v>
      </c>
      <c r="D51" s="108"/>
      <c r="E51" s="108"/>
      <c r="F51" s="321"/>
      <c r="G51" s="108"/>
      <c r="H51" s="108"/>
      <c r="I51" s="108"/>
      <c r="J51" s="108"/>
      <c r="K51" s="108"/>
      <c r="L51" s="108"/>
      <c r="M51" s="108"/>
      <c r="N51" s="108"/>
      <c r="O51" s="108"/>
      <c r="P51" s="108"/>
      <c r="Q51" s="108"/>
      <c r="R51" s="108"/>
      <c r="S51" s="108"/>
      <c r="T51" s="108"/>
      <c r="U51" s="108"/>
      <c r="V51" s="108"/>
    </row>
    <row r="52" spans="1:25" s="95" customFormat="1" ht="19.5" customHeight="1" x14ac:dyDescent="0.2">
      <c r="A52" s="230"/>
      <c r="B52" s="108" t="s">
        <v>451</v>
      </c>
      <c r="C52" s="108"/>
      <c r="D52" s="108"/>
      <c r="E52" s="108"/>
      <c r="F52" s="108"/>
      <c r="G52" s="108"/>
      <c r="H52" s="322">
        <v>0</v>
      </c>
      <c r="I52" s="826" t="s">
        <v>452</v>
      </c>
      <c r="J52" s="826"/>
      <c r="K52" s="826"/>
      <c r="L52" s="826"/>
      <c r="M52" s="826"/>
      <c r="N52" s="826"/>
      <c r="O52" s="826"/>
      <c r="P52" s="826"/>
      <c r="Q52" s="826"/>
      <c r="R52" s="826"/>
      <c r="S52" s="826"/>
      <c r="T52" s="826"/>
      <c r="U52" s="826"/>
      <c r="V52" s="826"/>
    </row>
    <row r="53" spans="1:25" s="95" customFormat="1" ht="19.5" customHeight="1" x14ac:dyDescent="0.2">
      <c r="A53" s="230"/>
      <c r="B53" s="108" t="s">
        <v>453</v>
      </c>
      <c r="D53" s="108"/>
      <c r="E53" s="108"/>
      <c r="F53" s="108"/>
      <c r="G53" s="108"/>
      <c r="H53" s="108"/>
      <c r="I53" s="108"/>
      <c r="J53" s="108"/>
      <c r="K53" s="108"/>
      <c r="L53" s="108"/>
      <c r="M53" s="108"/>
      <c r="N53" s="108"/>
      <c r="O53" s="108"/>
    </row>
    <row r="54" spans="1:25" s="95" customFormat="1" ht="19.5" customHeight="1" x14ac:dyDescent="0.2">
      <c r="A54" s="230"/>
      <c r="C54" s="820" t="s">
        <v>454</v>
      </c>
      <c r="D54" s="821"/>
      <c r="E54" s="827">
        <f>I45</f>
        <v>0</v>
      </c>
      <c r="F54" s="828"/>
      <c r="G54" s="824" t="s">
        <v>455</v>
      </c>
      <c r="H54" s="825"/>
      <c r="I54" s="825"/>
      <c r="J54" s="825"/>
      <c r="K54" s="825"/>
      <c r="L54" s="825"/>
      <c r="M54" s="825"/>
      <c r="N54" s="825"/>
      <c r="O54" s="825"/>
      <c r="P54" s="825"/>
      <c r="Q54" s="829">
        <v>0</v>
      </c>
      <c r="R54" s="830"/>
      <c r="Y54" s="319"/>
    </row>
    <row r="55" spans="1:25" s="95" customFormat="1" ht="19.5" customHeight="1" x14ac:dyDescent="0.2">
      <c r="A55" s="230"/>
      <c r="C55" s="108" t="s">
        <v>262</v>
      </c>
      <c r="D55" s="826" t="s">
        <v>142</v>
      </c>
      <c r="E55" s="826"/>
      <c r="F55" s="826"/>
      <c r="G55" s="826"/>
      <c r="H55" s="826"/>
      <c r="I55" s="826"/>
      <c r="J55" s="831"/>
      <c r="K55" s="832">
        <f>E54+Q54</f>
        <v>0</v>
      </c>
      <c r="L55" s="832"/>
      <c r="M55" s="947" t="s">
        <v>456</v>
      </c>
      <c r="N55" s="820"/>
      <c r="O55" s="820"/>
      <c r="P55" s="820"/>
      <c r="Q55" s="821"/>
      <c r="R55" s="827">
        <f>ROUNDUP(K55*0.6,0)</f>
        <v>0</v>
      </c>
      <c r="S55" s="828"/>
      <c r="T55" s="108" t="s">
        <v>457</v>
      </c>
    </row>
    <row r="56" spans="1:25" s="95" customFormat="1" ht="19.5" customHeight="1" x14ac:dyDescent="0.2">
      <c r="A56" s="230"/>
      <c r="B56" s="320"/>
      <c r="C56" s="108" t="s">
        <v>458</v>
      </c>
      <c r="D56" s="108"/>
      <c r="E56" s="108"/>
      <c r="F56" s="321"/>
      <c r="G56" s="108"/>
      <c r="H56" s="108"/>
      <c r="I56" s="108"/>
      <c r="J56" s="108"/>
      <c r="K56" s="108"/>
      <c r="L56" s="108"/>
      <c r="M56" s="108"/>
      <c r="N56" s="108"/>
      <c r="O56" s="108"/>
      <c r="P56" s="108"/>
      <c r="Q56" s="108"/>
      <c r="R56" s="108"/>
      <c r="S56" s="108"/>
      <c r="T56" s="108"/>
      <c r="U56" s="108"/>
      <c r="V56" s="108"/>
    </row>
    <row r="57" spans="1:25" s="95" customFormat="1" ht="31.5" customHeight="1" x14ac:dyDescent="0.2">
      <c r="A57" s="230"/>
      <c r="B57" s="610" t="s">
        <v>467</v>
      </c>
      <c r="C57" s="610"/>
      <c r="D57" s="610"/>
      <c r="E57" s="610"/>
      <c r="F57" s="610"/>
      <c r="G57" s="610"/>
      <c r="H57" s="610"/>
      <c r="I57" s="610"/>
      <c r="J57" s="610"/>
      <c r="K57" s="610"/>
      <c r="L57" s="610"/>
      <c r="M57" s="610"/>
      <c r="N57" s="610"/>
      <c r="O57" s="610"/>
      <c r="P57" s="610"/>
      <c r="Q57" s="610"/>
      <c r="R57" s="610"/>
      <c r="S57" s="610"/>
      <c r="T57" s="610"/>
      <c r="U57" s="610"/>
      <c r="V57" s="610"/>
      <c r="W57" s="113"/>
    </row>
    <row r="58" spans="1:25" s="95" customFormat="1" ht="19" customHeight="1" x14ac:dyDescent="0.2">
      <c r="B58" s="177" t="s">
        <v>25</v>
      </c>
      <c r="C58" s="811" t="s">
        <v>163</v>
      </c>
      <c r="D58" s="812"/>
      <c r="E58" s="813"/>
      <c r="F58" s="400" t="s">
        <v>24</v>
      </c>
      <c r="G58" s="817"/>
      <c r="H58" s="401"/>
      <c r="I58" s="400" t="s">
        <v>31</v>
      </c>
      <c r="J58" s="817"/>
      <c r="K58" s="817"/>
      <c r="L58" s="401"/>
      <c r="N58" s="793" t="s">
        <v>435</v>
      </c>
      <c r="O58" s="794"/>
      <c r="P58" s="794"/>
      <c r="Q58" s="794"/>
      <c r="R58" s="794"/>
      <c r="S58" s="794"/>
      <c r="T58" s="794"/>
      <c r="U58" s="794"/>
      <c r="V58" s="794"/>
      <c r="W58" s="795"/>
    </row>
    <row r="59" spans="1:25" s="95" customFormat="1" ht="19" customHeight="1" x14ac:dyDescent="0.2">
      <c r="A59" s="179"/>
      <c r="B59" s="537" t="s">
        <v>23</v>
      </c>
      <c r="C59" s="778">
        <f>IF(N6="○",活動計画書!C21,0)</f>
        <v>0</v>
      </c>
      <c r="D59" s="778"/>
      <c r="E59" s="778"/>
      <c r="F59" s="779">
        <v>400</v>
      </c>
      <c r="G59" s="780"/>
      <c r="H59" s="375" t="s">
        <v>571</v>
      </c>
      <c r="I59" s="781">
        <f t="shared" ref="I59:I64" si="1">INT(C59*F59/10)</f>
        <v>0</v>
      </c>
      <c r="J59" s="781"/>
      <c r="K59" s="781"/>
      <c r="L59" s="781"/>
      <c r="N59" s="796"/>
      <c r="O59" s="797"/>
      <c r="P59" s="797"/>
      <c r="Q59" s="797"/>
      <c r="R59" s="797"/>
      <c r="S59" s="797"/>
      <c r="T59" s="797"/>
      <c r="U59" s="797"/>
      <c r="V59" s="797"/>
      <c r="W59" s="798"/>
    </row>
    <row r="60" spans="1:25" s="95" customFormat="1" ht="19" customHeight="1" x14ac:dyDescent="0.2">
      <c r="A60" s="179"/>
      <c r="B60" s="539"/>
      <c r="C60" s="783">
        <f>IF(N6="○",活動計画書!C23,0)</f>
        <v>0</v>
      </c>
      <c r="D60" s="784"/>
      <c r="E60" s="785"/>
      <c r="F60" s="776">
        <v>300</v>
      </c>
      <c r="G60" s="777"/>
      <c r="H60" s="376" t="s">
        <v>134</v>
      </c>
      <c r="I60" s="635">
        <f t="shared" si="1"/>
        <v>0</v>
      </c>
      <c r="J60" s="636"/>
      <c r="K60" s="636"/>
      <c r="L60" s="637"/>
      <c r="N60" s="796"/>
      <c r="O60" s="797"/>
      <c r="P60" s="797"/>
      <c r="Q60" s="797"/>
      <c r="R60" s="797"/>
      <c r="S60" s="797"/>
      <c r="T60" s="797"/>
      <c r="U60" s="797"/>
      <c r="V60" s="797"/>
      <c r="W60" s="798"/>
    </row>
    <row r="61" spans="1:25" s="95" customFormat="1" ht="19" customHeight="1" x14ac:dyDescent="0.2">
      <c r="A61" s="179"/>
      <c r="B61" s="537" t="s">
        <v>22</v>
      </c>
      <c r="C61" s="778">
        <f>IF(N6="○",活動計画書!C25,0)</f>
        <v>0</v>
      </c>
      <c r="D61" s="778"/>
      <c r="E61" s="778"/>
      <c r="F61" s="779">
        <v>240</v>
      </c>
      <c r="G61" s="780"/>
      <c r="H61" s="375" t="s">
        <v>571</v>
      </c>
      <c r="I61" s="781">
        <f t="shared" si="1"/>
        <v>0</v>
      </c>
      <c r="J61" s="781"/>
      <c r="K61" s="781"/>
      <c r="L61" s="781"/>
      <c r="N61" s="796"/>
      <c r="O61" s="797"/>
      <c r="P61" s="797"/>
      <c r="Q61" s="797"/>
      <c r="R61" s="797"/>
      <c r="S61" s="797"/>
      <c r="T61" s="797"/>
      <c r="U61" s="797"/>
      <c r="V61" s="797"/>
      <c r="W61" s="798"/>
    </row>
    <row r="62" spans="1:25" s="95" customFormat="1" ht="19" customHeight="1" x14ac:dyDescent="0.2">
      <c r="B62" s="539"/>
      <c r="C62" s="783">
        <f>IF(N6="○",活動計画書!C27,0)</f>
        <v>0</v>
      </c>
      <c r="D62" s="784"/>
      <c r="E62" s="785"/>
      <c r="F62" s="776">
        <v>180</v>
      </c>
      <c r="G62" s="777"/>
      <c r="H62" s="376" t="s">
        <v>134</v>
      </c>
      <c r="I62" s="635">
        <f t="shared" si="1"/>
        <v>0</v>
      </c>
      <c r="J62" s="636"/>
      <c r="K62" s="636"/>
      <c r="L62" s="637"/>
      <c r="N62" s="796"/>
      <c r="O62" s="797"/>
      <c r="P62" s="797"/>
      <c r="Q62" s="797"/>
      <c r="R62" s="797"/>
      <c r="S62" s="797"/>
      <c r="T62" s="797"/>
      <c r="U62" s="797"/>
      <c r="V62" s="797"/>
      <c r="W62" s="798"/>
    </row>
    <row r="63" spans="1:25" s="95" customFormat="1" ht="19" customHeight="1" x14ac:dyDescent="0.2">
      <c r="B63" s="537" t="s">
        <v>21</v>
      </c>
      <c r="C63" s="778">
        <f>IF(N6="○",活動計画書!C29,0)</f>
        <v>0</v>
      </c>
      <c r="D63" s="778"/>
      <c r="E63" s="778"/>
      <c r="F63" s="779">
        <v>40</v>
      </c>
      <c r="G63" s="780"/>
      <c r="H63" s="375" t="s">
        <v>571</v>
      </c>
      <c r="I63" s="781">
        <f t="shared" si="1"/>
        <v>0</v>
      </c>
      <c r="J63" s="781"/>
      <c r="K63" s="781"/>
      <c r="L63" s="781"/>
      <c r="N63" s="796"/>
      <c r="O63" s="797"/>
      <c r="P63" s="797"/>
      <c r="Q63" s="797"/>
      <c r="R63" s="797"/>
      <c r="S63" s="797"/>
      <c r="T63" s="797"/>
      <c r="U63" s="797"/>
      <c r="V63" s="797"/>
      <c r="W63" s="798"/>
    </row>
    <row r="64" spans="1:25" s="95" customFormat="1" ht="19" customHeight="1" thickBot="1" x14ac:dyDescent="0.25">
      <c r="B64" s="782"/>
      <c r="C64" s="802">
        <f>IF(N6="○",活動計画書!C31,0)</f>
        <v>0</v>
      </c>
      <c r="D64" s="803"/>
      <c r="E64" s="804"/>
      <c r="F64" s="814">
        <v>30</v>
      </c>
      <c r="G64" s="815"/>
      <c r="H64" s="376" t="s">
        <v>134</v>
      </c>
      <c r="I64" s="805">
        <f t="shared" si="1"/>
        <v>0</v>
      </c>
      <c r="J64" s="806"/>
      <c r="K64" s="806"/>
      <c r="L64" s="807"/>
      <c r="N64" s="796"/>
      <c r="O64" s="797"/>
      <c r="P64" s="797"/>
      <c r="Q64" s="797"/>
      <c r="R64" s="797"/>
      <c r="S64" s="797"/>
      <c r="T64" s="797"/>
      <c r="U64" s="797"/>
      <c r="V64" s="797"/>
      <c r="W64" s="798"/>
    </row>
    <row r="65" spans="1:31" s="95" customFormat="1" ht="19" customHeight="1" thickTop="1" x14ac:dyDescent="0.2">
      <c r="B65" s="915" t="s">
        <v>20</v>
      </c>
      <c r="C65" s="916"/>
      <c r="D65" s="917"/>
      <c r="E65" s="917"/>
      <c r="F65" s="918"/>
      <c r="G65" s="919"/>
      <c r="H65" s="920"/>
      <c r="I65" s="924"/>
      <c r="J65" s="924"/>
      <c r="K65" s="924"/>
      <c r="L65" s="925"/>
      <c r="N65" s="796"/>
      <c r="O65" s="797"/>
      <c r="P65" s="797"/>
      <c r="Q65" s="797"/>
      <c r="R65" s="797"/>
      <c r="S65" s="797"/>
      <c r="T65" s="797"/>
      <c r="U65" s="797"/>
      <c r="V65" s="797"/>
      <c r="W65" s="798"/>
    </row>
    <row r="66" spans="1:31" s="95" customFormat="1" ht="19" customHeight="1" x14ac:dyDescent="0.2">
      <c r="B66" s="539"/>
      <c r="C66" s="808">
        <f>SUM(C59:E64)</f>
        <v>0</v>
      </c>
      <c r="D66" s="809"/>
      <c r="E66" s="810"/>
      <c r="F66" s="921"/>
      <c r="G66" s="922"/>
      <c r="H66" s="923"/>
      <c r="I66" s="635">
        <f>SUM(I59:L64)</f>
        <v>0</v>
      </c>
      <c r="J66" s="636"/>
      <c r="K66" s="636"/>
      <c r="L66" s="637"/>
      <c r="N66" s="796"/>
      <c r="O66" s="797"/>
      <c r="P66" s="797"/>
      <c r="Q66" s="797"/>
      <c r="R66" s="797"/>
      <c r="S66" s="797"/>
      <c r="T66" s="797"/>
      <c r="U66" s="797"/>
      <c r="V66" s="797"/>
      <c r="W66" s="798"/>
    </row>
    <row r="67" spans="1:31" s="95" customFormat="1" ht="25.5" customHeight="1" x14ac:dyDescent="0.2">
      <c r="B67" s="790" t="s">
        <v>250</v>
      </c>
      <c r="C67" s="790"/>
      <c r="D67" s="790"/>
      <c r="E67" s="790"/>
      <c r="F67" s="790"/>
      <c r="G67" s="790"/>
      <c r="H67" s="790"/>
      <c r="I67" s="790"/>
      <c r="J67" s="790"/>
      <c r="K67" s="790"/>
      <c r="L67" s="790"/>
      <c r="N67" s="799"/>
      <c r="O67" s="800"/>
      <c r="P67" s="800"/>
      <c r="Q67" s="800"/>
      <c r="R67" s="800"/>
      <c r="S67" s="800"/>
      <c r="T67" s="800"/>
      <c r="U67" s="800"/>
      <c r="V67" s="800"/>
      <c r="W67" s="801"/>
    </row>
    <row r="68" spans="1:31" s="95" customFormat="1" ht="20.25" customHeight="1" x14ac:dyDescent="0.2">
      <c r="B68" s="105"/>
      <c r="C68" s="309"/>
      <c r="D68" s="309"/>
      <c r="E68" s="309"/>
      <c r="F68" s="184"/>
      <c r="G68" s="184"/>
      <c r="H68" s="184"/>
      <c r="I68" s="181"/>
      <c r="J68" s="181"/>
      <c r="K68" s="181"/>
      <c r="L68" s="181"/>
      <c r="N68" s="308"/>
      <c r="O68" s="308"/>
      <c r="P68" s="308"/>
      <c r="Q68" s="308"/>
      <c r="R68" s="308"/>
      <c r="S68" s="308"/>
      <c r="T68" s="308"/>
      <c r="U68" s="308"/>
      <c r="V68" s="308"/>
      <c r="W68" s="308"/>
    </row>
    <row r="69" spans="1:31" ht="25.5" customHeight="1" x14ac:dyDescent="0.2">
      <c r="A69" s="791" t="s">
        <v>573</v>
      </c>
      <c r="B69" s="791"/>
      <c r="C69" s="791"/>
      <c r="D69" s="791"/>
      <c r="E69" s="791"/>
      <c r="F69" s="791"/>
      <c r="G69" s="791"/>
      <c r="H69" s="791"/>
      <c r="I69" s="791"/>
      <c r="J69" s="791"/>
      <c r="K69" s="791"/>
      <c r="L69" s="791"/>
      <c r="M69" s="791"/>
      <c r="N69" s="113"/>
      <c r="O69" s="113"/>
      <c r="P69" s="113"/>
      <c r="Q69" s="113"/>
      <c r="R69" s="113"/>
      <c r="S69" s="113"/>
      <c r="T69" s="113"/>
      <c r="U69" s="113"/>
      <c r="V69" s="113"/>
    </row>
    <row r="70" spans="1:31" ht="21.5" customHeight="1" x14ac:dyDescent="0.2">
      <c r="B70" s="425" t="s">
        <v>84</v>
      </c>
      <c r="C70" s="425"/>
      <c r="D70" s="425"/>
      <c r="E70" s="425"/>
      <c r="F70" s="425"/>
      <c r="G70" s="425"/>
      <c r="H70" s="425"/>
      <c r="I70" s="843" t="s">
        <v>574</v>
      </c>
      <c r="J70" s="843"/>
      <c r="K70" s="843"/>
      <c r="L70" s="843"/>
      <c r="M70" s="425" t="s">
        <v>575</v>
      </c>
      <c r="N70" s="425"/>
      <c r="O70" s="425"/>
      <c r="P70" s="425"/>
      <c r="Q70" s="113"/>
      <c r="R70" s="113"/>
      <c r="S70" s="113"/>
      <c r="T70" s="113"/>
      <c r="U70" s="113"/>
      <c r="V70" s="113"/>
    </row>
    <row r="71" spans="1:31" ht="21.5" customHeight="1" x14ac:dyDescent="0.2">
      <c r="B71" s="945" t="s">
        <v>576</v>
      </c>
      <c r="C71" s="945"/>
      <c r="D71" s="945"/>
      <c r="E71" s="945"/>
      <c r="F71" s="945"/>
      <c r="G71" s="945"/>
      <c r="H71" s="945"/>
      <c r="I71" s="330" t="s">
        <v>449</v>
      </c>
      <c r="J71" s="331"/>
      <c r="K71" s="260" t="s">
        <v>7</v>
      </c>
      <c r="L71" s="258"/>
      <c r="M71" s="946">
        <v>400000</v>
      </c>
      <c r="N71" s="946"/>
      <c r="O71" s="946"/>
      <c r="P71" s="946"/>
      <c r="Q71" s="113"/>
      <c r="R71" s="113"/>
      <c r="S71" s="113"/>
      <c r="T71" s="113"/>
      <c r="U71" s="113"/>
      <c r="V71" s="113"/>
    </row>
    <row r="72" spans="1:31" s="95" customFormat="1" ht="20.25" customHeight="1" x14ac:dyDescent="0.2">
      <c r="B72" s="105"/>
      <c r="C72" s="309"/>
      <c r="D72" s="309"/>
      <c r="E72" s="309"/>
      <c r="F72" s="184"/>
      <c r="G72" s="184"/>
      <c r="H72" s="184"/>
      <c r="I72" s="181"/>
      <c r="J72" s="181"/>
      <c r="K72" s="181"/>
      <c r="L72" s="181"/>
      <c r="N72" s="308"/>
      <c r="O72" s="308"/>
      <c r="P72" s="308"/>
      <c r="Q72" s="308"/>
      <c r="R72" s="308"/>
      <c r="S72" s="308"/>
      <c r="T72" s="308"/>
      <c r="U72" s="308"/>
      <c r="V72" s="308"/>
      <c r="W72" s="308"/>
    </row>
    <row r="73" spans="1:31" ht="18.75" customHeight="1" x14ac:dyDescent="0.2">
      <c r="A73" s="791" t="s">
        <v>253</v>
      </c>
      <c r="B73" s="791"/>
      <c r="C73" s="791"/>
      <c r="D73" s="791"/>
      <c r="E73" s="791"/>
      <c r="F73" s="791"/>
      <c r="G73" s="791"/>
      <c r="H73" s="791"/>
      <c r="I73" s="791"/>
      <c r="J73" s="791"/>
      <c r="K73" s="791"/>
      <c r="L73" s="791"/>
      <c r="M73" s="791"/>
      <c r="N73" s="306"/>
      <c r="O73" s="306"/>
      <c r="P73" s="306"/>
      <c r="Q73" s="306"/>
      <c r="R73" s="306"/>
      <c r="S73" s="306"/>
      <c r="T73" s="306"/>
      <c r="U73" s="306"/>
      <c r="V73" s="306"/>
      <c r="W73" s="306"/>
    </row>
    <row r="74" spans="1:31" s="306" customFormat="1" ht="27" customHeight="1" x14ac:dyDescent="0.2">
      <c r="B74" s="606" t="s">
        <v>84</v>
      </c>
      <c r="C74" s="606"/>
      <c r="D74" s="606"/>
      <c r="E74" s="606"/>
      <c r="F74" s="606"/>
      <c r="G74" s="606"/>
      <c r="H74" s="606"/>
      <c r="I74" s="792" t="s">
        <v>254</v>
      </c>
      <c r="J74" s="792"/>
      <c r="K74" s="792"/>
      <c r="L74" s="792"/>
      <c r="M74" s="606" t="s">
        <v>24</v>
      </c>
      <c r="N74" s="606"/>
      <c r="O74" s="606"/>
      <c r="P74" s="606"/>
      <c r="Q74" s="94"/>
      <c r="R74" s="94"/>
      <c r="S74" s="94"/>
      <c r="T74" s="94"/>
      <c r="X74" s="94"/>
      <c r="Y74" s="94"/>
      <c r="Z74" s="94"/>
      <c r="AA74" s="94"/>
      <c r="AB74" s="94"/>
      <c r="AC74" s="94"/>
      <c r="AD74" s="94"/>
      <c r="AE74" s="94"/>
    </row>
    <row r="75" spans="1:31" s="306" customFormat="1" ht="33.75" customHeight="1" x14ac:dyDescent="0.2">
      <c r="B75" s="786" t="s">
        <v>255</v>
      </c>
      <c r="C75" s="787"/>
      <c r="D75" s="787"/>
      <c r="E75" s="787"/>
      <c r="F75" s="787"/>
      <c r="G75" s="787"/>
      <c r="H75" s="787"/>
      <c r="I75" s="789"/>
      <c r="J75" s="789"/>
      <c r="K75" s="789"/>
      <c r="L75" s="789"/>
      <c r="M75" s="788">
        <v>40000</v>
      </c>
      <c r="N75" s="788"/>
      <c r="O75" s="788"/>
      <c r="P75" s="788"/>
      <c r="Q75" s="94"/>
      <c r="R75" s="94"/>
      <c r="S75" s="94"/>
      <c r="T75" s="94"/>
      <c r="X75" s="94"/>
      <c r="Y75" s="94"/>
      <c r="Z75" s="94"/>
      <c r="AA75" s="94"/>
      <c r="AB75" s="94"/>
      <c r="AC75" s="94"/>
      <c r="AD75" s="94"/>
      <c r="AE75" s="94"/>
    </row>
    <row r="76" spans="1:31" s="306" customFormat="1" ht="38.25" customHeight="1" x14ac:dyDescent="0.2">
      <c r="B76" s="786" t="s">
        <v>256</v>
      </c>
      <c r="C76" s="787"/>
      <c r="D76" s="787"/>
      <c r="E76" s="787"/>
      <c r="F76" s="787"/>
      <c r="G76" s="787"/>
      <c r="H76" s="787"/>
      <c r="I76" s="789"/>
      <c r="J76" s="789"/>
      <c r="K76" s="789"/>
      <c r="L76" s="789"/>
      <c r="M76" s="788">
        <v>80000</v>
      </c>
      <c r="N76" s="788"/>
      <c r="O76" s="788"/>
      <c r="P76" s="788"/>
      <c r="Q76" s="94"/>
      <c r="R76" s="94"/>
      <c r="S76" s="94"/>
      <c r="T76" s="94"/>
      <c r="X76" s="94"/>
      <c r="Y76" s="94"/>
      <c r="Z76" s="94"/>
      <c r="AA76" s="94"/>
      <c r="AB76" s="94"/>
      <c r="AC76" s="94"/>
      <c r="AD76" s="94"/>
      <c r="AE76" s="94"/>
    </row>
    <row r="77" spans="1:31" s="306" customFormat="1" ht="32.25" customHeight="1" x14ac:dyDescent="0.2">
      <c r="B77" s="787" t="s">
        <v>257</v>
      </c>
      <c r="C77" s="787"/>
      <c r="D77" s="787"/>
      <c r="E77" s="787"/>
      <c r="F77" s="787"/>
      <c r="G77" s="787"/>
      <c r="H77" s="787"/>
      <c r="I77" s="789"/>
      <c r="J77" s="789"/>
      <c r="K77" s="789"/>
      <c r="L77" s="789"/>
      <c r="M77" s="788">
        <v>160000</v>
      </c>
      <c r="N77" s="788"/>
      <c r="O77" s="788"/>
      <c r="P77" s="788"/>
      <c r="Q77" s="94"/>
      <c r="R77" s="94"/>
      <c r="S77" s="94"/>
      <c r="T77" s="94"/>
      <c r="X77" s="94"/>
      <c r="Y77" s="94"/>
      <c r="Z77" s="94"/>
      <c r="AA77" s="94"/>
      <c r="AB77" s="94"/>
      <c r="AC77" s="94"/>
      <c r="AD77" s="94"/>
      <c r="AE77" s="94"/>
    </row>
    <row r="78" spans="1:31" s="306" customFormat="1" ht="51.75" customHeight="1" x14ac:dyDescent="0.2">
      <c r="B78" s="433" t="s">
        <v>258</v>
      </c>
      <c r="C78" s="433"/>
      <c r="D78" s="433"/>
      <c r="E78" s="433"/>
      <c r="F78" s="433"/>
      <c r="G78" s="433"/>
      <c r="H78" s="433"/>
      <c r="I78" s="433"/>
      <c r="J78" s="433"/>
      <c r="K78" s="433"/>
      <c r="L78" s="433"/>
      <c r="M78" s="433"/>
      <c r="N78" s="433"/>
      <c r="O78" s="433"/>
      <c r="P78" s="433"/>
      <c r="Q78" s="433"/>
      <c r="R78" s="433"/>
      <c r="S78" s="433"/>
      <c r="T78" s="433"/>
      <c r="U78" s="433"/>
      <c r="V78" s="433"/>
    </row>
    <row r="79" spans="1:31" ht="33.75" customHeight="1" x14ac:dyDescent="0.2">
      <c r="B79" s="433" t="s">
        <v>268</v>
      </c>
      <c r="C79" s="433"/>
      <c r="D79" s="433"/>
      <c r="E79" s="433"/>
      <c r="F79" s="433"/>
      <c r="G79" s="433"/>
      <c r="H79" s="433"/>
      <c r="I79" s="433"/>
      <c r="J79" s="433"/>
      <c r="K79" s="433"/>
      <c r="L79" s="433"/>
      <c r="M79" s="433"/>
      <c r="N79" s="433"/>
      <c r="O79" s="433"/>
      <c r="P79" s="433"/>
      <c r="Q79" s="433"/>
      <c r="R79" s="433"/>
      <c r="S79" s="433"/>
      <c r="T79" s="433"/>
      <c r="U79" s="433"/>
      <c r="V79" s="433"/>
    </row>
    <row r="80" spans="1:31" ht="18.75" customHeight="1" x14ac:dyDescent="0.2">
      <c r="A80" s="791" t="s">
        <v>468</v>
      </c>
      <c r="B80" s="791"/>
      <c r="C80" s="791"/>
      <c r="D80" s="791"/>
      <c r="E80" s="791"/>
      <c r="F80" s="791"/>
      <c r="G80" s="791"/>
      <c r="H80" s="791"/>
      <c r="I80" s="791"/>
      <c r="J80" s="791"/>
      <c r="K80" s="791"/>
      <c r="L80" s="791"/>
      <c r="M80" s="791"/>
      <c r="N80" s="791"/>
      <c r="O80" s="791"/>
      <c r="P80" s="791"/>
      <c r="Q80" s="791"/>
      <c r="R80" s="306"/>
      <c r="S80" s="306"/>
      <c r="T80" s="306"/>
      <c r="U80" s="306"/>
      <c r="V80" s="306"/>
      <c r="W80" s="306"/>
    </row>
    <row r="81" spans="1:23" ht="21" customHeight="1" x14ac:dyDescent="0.2">
      <c r="A81" s="175"/>
      <c r="B81" s="310" t="s">
        <v>136</v>
      </c>
      <c r="P81" s="113"/>
      <c r="Q81" s="113"/>
      <c r="R81" s="113"/>
      <c r="S81" s="113"/>
      <c r="T81" s="113"/>
      <c r="U81" s="113"/>
      <c r="V81" s="113"/>
      <c r="W81" s="113"/>
    </row>
    <row r="82" spans="1:23" ht="36.65" customHeight="1" x14ac:dyDescent="0.2">
      <c r="A82" s="175"/>
      <c r="B82" s="851" t="s">
        <v>469</v>
      </c>
      <c r="C82" s="852"/>
      <c r="D82" s="852"/>
      <c r="E82" s="852"/>
      <c r="F82" s="852"/>
      <c r="G82" s="852"/>
      <c r="H82" s="852"/>
      <c r="I82" s="852"/>
      <c r="J82" s="852"/>
      <c r="K82" s="852"/>
      <c r="L82" s="852"/>
      <c r="M82" s="852"/>
      <c r="N82" s="852"/>
      <c r="O82" s="852"/>
      <c r="P82" s="852"/>
      <c r="Q82" s="852"/>
      <c r="R82" s="852"/>
      <c r="S82" s="852"/>
      <c r="T82" s="852"/>
      <c r="U82" s="852"/>
      <c r="V82" s="852"/>
      <c r="W82" s="113"/>
    </row>
    <row r="83" spans="1:23" ht="49.9" customHeight="1" x14ac:dyDescent="0.2">
      <c r="A83" s="175"/>
      <c r="B83" s="851" t="s">
        <v>470</v>
      </c>
      <c r="C83" s="852"/>
      <c r="D83" s="852"/>
      <c r="E83" s="852"/>
      <c r="F83" s="852"/>
      <c r="G83" s="852"/>
      <c r="H83" s="852"/>
      <c r="I83" s="852"/>
      <c r="J83" s="852"/>
      <c r="K83" s="852"/>
      <c r="L83" s="852"/>
      <c r="M83" s="852"/>
      <c r="N83" s="852"/>
      <c r="O83" s="852"/>
      <c r="P83" s="852"/>
      <c r="Q83" s="852"/>
      <c r="R83" s="852"/>
      <c r="S83" s="852"/>
      <c r="T83" s="852"/>
      <c r="U83" s="852"/>
      <c r="V83" s="852"/>
      <c r="W83" s="113"/>
    </row>
    <row r="84" spans="1:23" ht="18" customHeight="1" x14ac:dyDescent="0.2">
      <c r="A84" s="175"/>
      <c r="B84" s="323"/>
      <c r="C84" s="324"/>
      <c r="D84" s="324"/>
      <c r="E84" s="324"/>
      <c r="F84" s="324"/>
      <c r="G84" s="324"/>
      <c r="H84" s="324"/>
      <c r="I84" s="324"/>
      <c r="J84" s="324"/>
      <c r="K84" s="324"/>
      <c r="L84" s="324"/>
      <c r="M84" s="324"/>
      <c r="N84" s="324"/>
      <c r="O84" s="324"/>
      <c r="P84" s="324"/>
      <c r="Q84" s="324"/>
      <c r="R84" s="324"/>
      <c r="S84" s="324"/>
      <c r="T84" s="324"/>
      <c r="U84" s="324"/>
      <c r="V84" s="324"/>
      <c r="W84" s="113"/>
    </row>
    <row r="85" spans="1:23" ht="18" customHeight="1" x14ac:dyDescent="0.2">
      <c r="A85" s="175"/>
      <c r="B85" s="325" t="s">
        <v>471</v>
      </c>
      <c r="C85" s="324"/>
      <c r="D85" s="324"/>
      <c r="E85" s="324"/>
      <c r="F85" s="324"/>
      <c r="G85" s="324"/>
      <c r="H85" s="324"/>
      <c r="I85" s="324"/>
      <c r="J85" s="324"/>
      <c r="K85" s="324"/>
      <c r="L85" s="324"/>
      <c r="M85" s="324"/>
      <c r="N85" s="324"/>
      <c r="O85" s="324"/>
      <c r="P85" s="324"/>
      <c r="Q85" s="324"/>
      <c r="R85" s="324"/>
      <c r="S85" s="324"/>
      <c r="T85" s="324"/>
      <c r="U85" s="324"/>
      <c r="V85" s="113"/>
    </row>
    <row r="86" spans="1:23" ht="18" customHeight="1" x14ac:dyDescent="0.2">
      <c r="A86" s="175"/>
      <c r="B86" s="581" t="s">
        <v>472</v>
      </c>
      <c r="C86" s="581"/>
      <c r="D86" s="581"/>
      <c r="E86" s="581"/>
      <c r="F86" s="425" t="s">
        <v>473</v>
      </c>
      <c r="G86" s="425"/>
      <c r="H86" s="425"/>
      <c r="I86" s="326"/>
      <c r="J86" s="326"/>
      <c r="K86" s="326"/>
      <c r="L86" s="326"/>
      <c r="M86" s="326"/>
      <c r="N86" s="326"/>
      <c r="O86" s="326"/>
      <c r="P86" s="326"/>
      <c r="Q86" s="326"/>
      <c r="R86" s="326"/>
      <c r="S86" s="326"/>
      <c r="T86" s="326"/>
      <c r="U86" s="326"/>
      <c r="V86" s="113"/>
    </row>
    <row r="87" spans="1:23" ht="30" customHeight="1" x14ac:dyDescent="0.2">
      <c r="A87" s="175"/>
      <c r="B87" s="372" t="s">
        <v>449</v>
      </c>
      <c r="C87" s="858"/>
      <c r="D87" s="858"/>
      <c r="E87" s="259" t="s">
        <v>7</v>
      </c>
      <c r="F87" s="853"/>
      <c r="G87" s="854"/>
      <c r="H87" s="259" t="s">
        <v>7</v>
      </c>
      <c r="I87" s="326"/>
      <c r="J87" s="326"/>
      <c r="K87" s="326"/>
      <c r="L87" s="326"/>
      <c r="M87" s="326"/>
      <c r="N87" s="326"/>
      <c r="O87" s="326"/>
      <c r="P87" s="326"/>
      <c r="Q87" s="326"/>
      <c r="R87" s="326"/>
      <c r="S87" s="326"/>
      <c r="T87" s="326"/>
      <c r="U87" s="326"/>
      <c r="V87" s="113"/>
    </row>
    <row r="88" spans="1:23" ht="18" customHeight="1" x14ac:dyDescent="0.2">
      <c r="A88" s="175"/>
      <c r="B88" s="325"/>
      <c r="C88" s="324"/>
      <c r="D88" s="324"/>
      <c r="E88" s="324"/>
      <c r="F88" s="324"/>
      <c r="G88" s="324"/>
      <c r="H88" s="324"/>
      <c r="I88" s="324"/>
      <c r="J88" s="324"/>
      <c r="K88" s="324"/>
      <c r="L88" s="324"/>
      <c r="M88" s="324"/>
      <c r="N88" s="324"/>
      <c r="O88" s="324"/>
      <c r="P88" s="324"/>
      <c r="Q88" s="324"/>
      <c r="R88" s="324"/>
      <c r="S88" s="324"/>
      <c r="T88" s="324"/>
      <c r="U88" s="324"/>
      <c r="V88" s="113"/>
    </row>
    <row r="89" spans="1:23" ht="18" customHeight="1" x14ac:dyDescent="0.2">
      <c r="A89" s="175"/>
      <c r="B89" s="325" t="s">
        <v>474</v>
      </c>
      <c r="C89" s="324"/>
      <c r="D89" s="324"/>
      <c r="E89" s="324"/>
      <c r="F89" s="324"/>
      <c r="G89" s="324"/>
      <c r="H89" s="324"/>
      <c r="I89" s="324"/>
      <c r="J89" s="324"/>
      <c r="K89" s="324"/>
      <c r="L89" s="324"/>
      <c r="M89" s="324"/>
      <c r="N89" s="324"/>
      <c r="O89" s="324"/>
      <c r="P89" s="324"/>
      <c r="Q89" s="324"/>
      <c r="R89" s="324"/>
      <c r="S89" s="324"/>
      <c r="T89" s="324"/>
      <c r="U89" s="324"/>
      <c r="V89" s="113"/>
    </row>
    <row r="90" spans="1:23" ht="18" customHeight="1" x14ac:dyDescent="0.2">
      <c r="A90" s="175"/>
      <c r="B90" s="589" t="s">
        <v>7</v>
      </c>
      <c r="C90" s="590"/>
      <c r="D90" s="590"/>
      <c r="E90" s="591"/>
      <c r="F90" s="855" t="s">
        <v>475</v>
      </c>
      <c r="G90" s="856"/>
      <c r="H90" s="856"/>
      <c r="I90" s="856"/>
      <c r="J90" s="856"/>
      <c r="K90" s="856"/>
      <c r="L90" s="856"/>
      <c r="M90" s="856"/>
      <c r="N90" s="856"/>
      <c r="O90" s="856"/>
      <c r="P90" s="856"/>
      <c r="Q90" s="856"/>
      <c r="R90" s="856"/>
      <c r="S90" s="856"/>
      <c r="T90" s="856"/>
      <c r="U90" s="857"/>
      <c r="V90" s="113"/>
    </row>
    <row r="91" spans="1:23" ht="34.15" customHeight="1" x14ac:dyDescent="0.2">
      <c r="A91" s="175"/>
      <c r="B91" s="372" t="s">
        <v>449</v>
      </c>
      <c r="C91" s="858"/>
      <c r="D91" s="858"/>
      <c r="E91" s="374" t="s">
        <v>7</v>
      </c>
      <c r="F91" s="859"/>
      <c r="G91" s="860"/>
      <c r="H91" s="860"/>
      <c r="I91" s="860"/>
      <c r="J91" s="860"/>
      <c r="K91" s="860"/>
      <c r="L91" s="860"/>
      <c r="M91" s="860"/>
      <c r="N91" s="860"/>
      <c r="O91" s="860"/>
      <c r="P91" s="860"/>
      <c r="Q91" s="860"/>
      <c r="R91" s="860"/>
      <c r="S91" s="860"/>
      <c r="T91" s="860"/>
      <c r="U91" s="861"/>
      <c r="V91" s="113"/>
    </row>
    <row r="92" spans="1:23" ht="34.15" customHeight="1" x14ac:dyDescent="0.2">
      <c r="A92" s="175"/>
      <c r="B92" s="372" t="s">
        <v>449</v>
      </c>
      <c r="C92" s="858"/>
      <c r="D92" s="858"/>
      <c r="E92" s="374" t="s">
        <v>7</v>
      </c>
      <c r="F92" s="859"/>
      <c r="G92" s="860"/>
      <c r="H92" s="860"/>
      <c r="I92" s="860"/>
      <c r="J92" s="860"/>
      <c r="K92" s="860"/>
      <c r="L92" s="860"/>
      <c r="M92" s="860"/>
      <c r="N92" s="860"/>
      <c r="O92" s="860"/>
      <c r="P92" s="860"/>
      <c r="Q92" s="860"/>
      <c r="R92" s="860"/>
      <c r="S92" s="860"/>
      <c r="T92" s="860"/>
      <c r="U92" s="861"/>
      <c r="V92" s="113"/>
    </row>
    <row r="93" spans="1:23" ht="34.15" customHeight="1" x14ac:dyDescent="0.2">
      <c r="A93" s="175"/>
      <c r="B93" s="372" t="s">
        <v>449</v>
      </c>
      <c r="C93" s="858"/>
      <c r="D93" s="858"/>
      <c r="E93" s="374" t="s">
        <v>7</v>
      </c>
      <c r="F93" s="859"/>
      <c r="G93" s="860"/>
      <c r="H93" s="860"/>
      <c r="I93" s="860"/>
      <c r="J93" s="860"/>
      <c r="K93" s="860"/>
      <c r="L93" s="860"/>
      <c r="M93" s="860"/>
      <c r="N93" s="860"/>
      <c r="O93" s="860"/>
      <c r="P93" s="860"/>
      <c r="Q93" s="860"/>
      <c r="R93" s="860"/>
      <c r="S93" s="860"/>
      <c r="T93" s="860"/>
      <c r="U93" s="861"/>
      <c r="V93" s="113"/>
    </row>
    <row r="94" spans="1:23" ht="34.15" customHeight="1" x14ac:dyDescent="0.2">
      <c r="A94" s="175"/>
      <c r="B94" s="372" t="s">
        <v>449</v>
      </c>
      <c r="C94" s="858"/>
      <c r="D94" s="858"/>
      <c r="E94" s="374" t="s">
        <v>7</v>
      </c>
      <c r="F94" s="859"/>
      <c r="G94" s="860"/>
      <c r="H94" s="860"/>
      <c r="I94" s="860"/>
      <c r="J94" s="860"/>
      <c r="K94" s="860"/>
      <c r="L94" s="860"/>
      <c r="M94" s="860"/>
      <c r="N94" s="860"/>
      <c r="O94" s="860"/>
      <c r="P94" s="860"/>
      <c r="Q94" s="860"/>
      <c r="R94" s="860"/>
      <c r="S94" s="860"/>
      <c r="T94" s="860"/>
      <c r="U94" s="861"/>
      <c r="V94" s="113"/>
    </row>
    <row r="95" spans="1:23" ht="34.15" customHeight="1" x14ac:dyDescent="0.2">
      <c r="A95" s="175"/>
      <c r="B95" s="372" t="s">
        <v>449</v>
      </c>
      <c r="C95" s="858"/>
      <c r="D95" s="858"/>
      <c r="E95" s="371" t="s">
        <v>7</v>
      </c>
      <c r="F95" s="859"/>
      <c r="G95" s="860"/>
      <c r="H95" s="860"/>
      <c r="I95" s="860"/>
      <c r="J95" s="860"/>
      <c r="K95" s="860"/>
      <c r="L95" s="860"/>
      <c r="M95" s="860"/>
      <c r="N95" s="860"/>
      <c r="O95" s="860"/>
      <c r="P95" s="860"/>
      <c r="Q95" s="860"/>
      <c r="R95" s="860"/>
      <c r="S95" s="860"/>
      <c r="T95" s="860"/>
      <c r="U95" s="861"/>
      <c r="V95" s="113"/>
    </row>
    <row r="96" spans="1:23" ht="18" customHeight="1" x14ac:dyDescent="0.2">
      <c r="A96" s="175"/>
      <c r="B96" s="325"/>
      <c r="C96" s="324"/>
      <c r="D96" s="324"/>
      <c r="E96" s="324"/>
      <c r="F96" s="324"/>
      <c r="G96" s="324"/>
      <c r="H96" s="324"/>
      <c r="I96" s="324"/>
      <c r="J96" s="324"/>
      <c r="K96" s="324"/>
      <c r="L96" s="324"/>
      <c r="M96" s="324"/>
      <c r="N96" s="324"/>
      <c r="O96" s="324"/>
      <c r="P96" s="324"/>
      <c r="Q96" s="324"/>
      <c r="R96" s="324"/>
      <c r="S96" s="324"/>
      <c r="T96" s="324"/>
      <c r="U96" s="324"/>
      <c r="V96" s="113"/>
    </row>
    <row r="97" spans="1:36" ht="18" customHeight="1" x14ac:dyDescent="0.2">
      <c r="A97" s="175"/>
      <c r="B97" s="325" t="s">
        <v>476</v>
      </c>
      <c r="C97" s="324"/>
      <c r="D97" s="324"/>
      <c r="E97" s="324"/>
      <c r="F97" s="324"/>
      <c r="G97" s="324"/>
      <c r="H97" s="324"/>
      <c r="P97" s="324"/>
      <c r="Q97" s="324"/>
      <c r="R97" s="324"/>
      <c r="S97" s="324"/>
      <c r="T97" s="324"/>
      <c r="U97" s="324"/>
      <c r="V97" s="324"/>
      <c r="W97" s="113"/>
    </row>
    <row r="98" spans="1:36" s="95" customFormat="1" ht="10.15" customHeight="1" x14ac:dyDescent="0.2">
      <c r="B98" s="425" t="s">
        <v>25</v>
      </c>
      <c r="C98" s="630" t="s">
        <v>477</v>
      </c>
      <c r="D98" s="630"/>
      <c r="E98" s="630"/>
      <c r="F98" s="862"/>
      <c r="G98" s="863"/>
      <c r="H98" s="863"/>
      <c r="I98" s="864"/>
      <c r="J98" s="425" t="s">
        <v>24</v>
      </c>
      <c r="K98" s="425"/>
      <c r="L98" s="425"/>
      <c r="M98" s="425"/>
      <c r="N98" s="425"/>
      <c r="O98" s="425" t="s">
        <v>478</v>
      </c>
      <c r="P98" s="425"/>
      <c r="Q98" s="425"/>
      <c r="R98" s="425"/>
      <c r="S98" s="564" t="s">
        <v>479</v>
      </c>
      <c r="T98" s="865"/>
      <c r="U98" s="865"/>
      <c r="V98" s="565"/>
      <c r="W98" s="327"/>
      <c r="X98" s="327"/>
      <c r="Y98" s="327"/>
      <c r="AB98" s="328"/>
      <c r="AC98" s="311"/>
      <c r="AD98" s="311"/>
      <c r="AE98" s="311"/>
      <c r="AF98" s="311"/>
      <c r="AG98" s="329"/>
      <c r="AH98" s="329"/>
      <c r="AI98" s="329"/>
      <c r="AJ98" s="329"/>
    </row>
    <row r="99" spans="1:36" s="95" customFormat="1" ht="37.9" customHeight="1" x14ac:dyDescent="0.2">
      <c r="B99" s="425"/>
      <c r="C99" s="630"/>
      <c r="D99" s="630"/>
      <c r="E99" s="630"/>
      <c r="F99" s="630"/>
      <c r="G99" s="862" t="s">
        <v>480</v>
      </c>
      <c r="H99" s="867"/>
      <c r="I99" s="868"/>
      <c r="J99" s="425"/>
      <c r="K99" s="425"/>
      <c r="L99" s="425"/>
      <c r="M99" s="425"/>
      <c r="N99" s="425"/>
      <c r="O99" s="425"/>
      <c r="P99" s="425"/>
      <c r="Q99" s="425"/>
      <c r="R99" s="425"/>
      <c r="S99" s="566"/>
      <c r="T99" s="866"/>
      <c r="U99" s="866"/>
      <c r="V99" s="567"/>
      <c r="W99" s="327"/>
      <c r="X99" s="327"/>
      <c r="Y99" s="327"/>
      <c r="AB99" s="328"/>
      <c r="AC99" s="311"/>
      <c r="AD99" s="311"/>
      <c r="AE99" s="311"/>
      <c r="AF99" s="311"/>
      <c r="AG99" s="329"/>
      <c r="AH99" s="329"/>
      <c r="AI99" s="329"/>
      <c r="AJ99" s="329"/>
    </row>
    <row r="100" spans="1:36" s="95" customFormat="1" ht="18.649999999999999" customHeight="1" x14ac:dyDescent="0.6">
      <c r="B100" s="537" t="s">
        <v>23</v>
      </c>
      <c r="C100" s="869">
        <f>IF(N7="○",活動計画書!C21,0)</f>
        <v>0</v>
      </c>
      <c r="D100" s="870"/>
      <c r="E100" s="870"/>
      <c r="F100" s="871"/>
      <c r="G100" s="872"/>
      <c r="H100" s="873"/>
      <c r="I100" s="874"/>
      <c r="J100" s="875">
        <v>400</v>
      </c>
      <c r="K100" s="876"/>
      <c r="L100" s="876"/>
      <c r="M100" s="877" t="s">
        <v>134</v>
      </c>
      <c r="N100" s="878"/>
      <c r="O100" s="879">
        <f>C100*J100/10+C101*J101/10</f>
        <v>0</v>
      </c>
      <c r="P100" s="879"/>
      <c r="Q100" s="879"/>
      <c r="R100" s="879"/>
      <c r="S100" s="880">
        <f>IF((G100+G101)&gt;0,(G100+G101)/(C100+C101),0)</f>
        <v>0</v>
      </c>
      <c r="T100" s="881"/>
      <c r="U100" s="881"/>
      <c r="V100" s="882"/>
      <c r="W100" s="327"/>
      <c r="X100" s="327"/>
      <c r="Y100" s="327"/>
      <c r="AB100" s="308"/>
      <c r="AC100" s="308"/>
      <c r="AD100" s="308"/>
      <c r="AE100" s="308"/>
      <c r="AF100" s="308"/>
      <c r="AG100" s="308"/>
      <c r="AH100" s="308"/>
      <c r="AI100" s="308"/>
      <c r="AJ100" s="308"/>
    </row>
    <row r="101" spans="1:36" s="95" customFormat="1" ht="18.649999999999999" customHeight="1" x14ac:dyDescent="0.6">
      <c r="B101" s="539"/>
      <c r="C101" s="886">
        <f>IF(N7="○",活動計画書!C23,0)</f>
        <v>0</v>
      </c>
      <c r="D101" s="887"/>
      <c r="E101" s="887"/>
      <c r="F101" s="888"/>
      <c r="G101" s="872"/>
      <c r="H101" s="873"/>
      <c r="I101" s="874"/>
      <c r="J101" s="875">
        <v>300</v>
      </c>
      <c r="K101" s="876"/>
      <c r="L101" s="876"/>
      <c r="M101" s="877" t="s">
        <v>134</v>
      </c>
      <c r="N101" s="878"/>
      <c r="O101" s="879"/>
      <c r="P101" s="879"/>
      <c r="Q101" s="879"/>
      <c r="R101" s="879"/>
      <c r="S101" s="883"/>
      <c r="T101" s="884"/>
      <c r="U101" s="884"/>
      <c r="V101" s="885"/>
      <c r="W101" s="327"/>
      <c r="X101" s="327"/>
      <c r="Y101" s="327"/>
      <c r="AB101" s="308"/>
      <c r="AC101" s="308"/>
      <c r="AD101" s="308"/>
      <c r="AE101" s="308"/>
      <c r="AF101" s="308"/>
      <c r="AG101" s="308"/>
      <c r="AH101" s="308"/>
      <c r="AI101" s="308"/>
      <c r="AJ101" s="308"/>
    </row>
    <row r="103" spans="1:36" ht="18" customHeight="1" x14ac:dyDescent="0.2">
      <c r="B103" s="94" t="s">
        <v>481</v>
      </c>
    </row>
    <row r="104" spans="1:36" ht="18" customHeight="1" x14ac:dyDescent="0.2">
      <c r="B104" s="564" t="s">
        <v>482</v>
      </c>
      <c r="C104" s="865"/>
      <c r="D104" s="865"/>
      <c r="E104" s="865"/>
      <c r="F104" s="565"/>
      <c r="G104" s="889" t="s">
        <v>483</v>
      </c>
      <c r="H104" s="890"/>
      <c r="I104" s="890"/>
      <c r="J104" s="890"/>
      <c r="K104" s="863"/>
      <c r="L104" s="863"/>
      <c r="M104" s="863"/>
      <c r="N104" s="864"/>
      <c r="O104" s="564" t="s">
        <v>479</v>
      </c>
      <c r="P104" s="865"/>
      <c r="Q104" s="865"/>
      <c r="R104" s="565"/>
      <c r="S104" s="564" t="s">
        <v>49</v>
      </c>
      <c r="T104" s="865"/>
      <c r="U104" s="865"/>
      <c r="V104" s="565"/>
    </row>
    <row r="105" spans="1:36" ht="18" customHeight="1" x14ac:dyDescent="0.2">
      <c r="B105" s="566"/>
      <c r="C105" s="866"/>
      <c r="D105" s="866"/>
      <c r="E105" s="866"/>
      <c r="F105" s="567"/>
      <c r="G105" s="891"/>
      <c r="H105" s="892"/>
      <c r="I105" s="892"/>
      <c r="J105" s="892"/>
      <c r="K105" s="862" t="s">
        <v>480</v>
      </c>
      <c r="L105" s="867"/>
      <c r="M105" s="867"/>
      <c r="N105" s="868"/>
      <c r="O105" s="566"/>
      <c r="P105" s="866"/>
      <c r="Q105" s="866"/>
      <c r="R105" s="567"/>
      <c r="S105" s="566"/>
      <c r="T105" s="866"/>
      <c r="U105" s="866"/>
      <c r="V105" s="567"/>
    </row>
    <row r="106" spans="1:36" ht="18" customHeight="1" x14ac:dyDescent="0.2">
      <c r="B106" s="893"/>
      <c r="C106" s="894"/>
      <c r="D106" s="894"/>
      <c r="E106" s="894"/>
      <c r="F106" s="895"/>
      <c r="G106" s="897"/>
      <c r="H106" s="898"/>
      <c r="I106" s="898"/>
      <c r="J106" s="899"/>
      <c r="K106" s="903"/>
      <c r="L106" s="904"/>
      <c r="M106" s="904"/>
      <c r="N106" s="905"/>
      <c r="O106" s="880">
        <f>IF(K106&gt;0,K106/C106,0)</f>
        <v>0</v>
      </c>
      <c r="P106" s="881"/>
      <c r="Q106" s="881"/>
      <c r="R106" s="882"/>
      <c r="S106" s="909"/>
      <c r="T106" s="910"/>
      <c r="U106" s="910"/>
      <c r="V106" s="911"/>
    </row>
    <row r="107" spans="1:36" ht="18" customHeight="1" x14ac:dyDescent="0.2">
      <c r="B107" s="626"/>
      <c r="C107" s="896"/>
      <c r="D107" s="896"/>
      <c r="E107" s="896"/>
      <c r="F107" s="627"/>
      <c r="G107" s="900"/>
      <c r="H107" s="901"/>
      <c r="I107" s="901"/>
      <c r="J107" s="902"/>
      <c r="K107" s="906"/>
      <c r="L107" s="907"/>
      <c r="M107" s="907"/>
      <c r="N107" s="908"/>
      <c r="O107" s="883"/>
      <c r="P107" s="884"/>
      <c r="Q107" s="884"/>
      <c r="R107" s="885"/>
      <c r="S107" s="912"/>
      <c r="T107" s="913"/>
      <c r="U107" s="913"/>
      <c r="V107" s="914"/>
    </row>
    <row r="108" spans="1:36" ht="18" customHeight="1" x14ac:dyDescent="0.2">
      <c r="B108" s="893"/>
      <c r="C108" s="894"/>
      <c r="D108" s="894"/>
      <c r="E108" s="894"/>
      <c r="F108" s="895"/>
      <c r="G108" s="897"/>
      <c r="H108" s="898"/>
      <c r="I108" s="898"/>
      <c r="J108" s="899"/>
      <c r="K108" s="903"/>
      <c r="L108" s="904"/>
      <c r="M108" s="904"/>
      <c r="N108" s="905"/>
      <c r="O108" s="880">
        <f>IF(K108&gt;0,K108/C108,0)</f>
        <v>0</v>
      </c>
      <c r="P108" s="881"/>
      <c r="Q108" s="881"/>
      <c r="R108" s="882"/>
      <c r="S108" s="909"/>
      <c r="T108" s="910"/>
      <c r="U108" s="910"/>
      <c r="V108" s="911"/>
    </row>
    <row r="109" spans="1:36" ht="18" customHeight="1" x14ac:dyDescent="0.2">
      <c r="B109" s="626"/>
      <c r="C109" s="896"/>
      <c r="D109" s="896"/>
      <c r="E109" s="896"/>
      <c r="F109" s="627"/>
      <c r="G109" s="900"/>
      <c r="H109" s="901"/>
      <c r="I109" s="901"/>
      <c r="J109" s="902"/>
      <c r="K109" s="906"/>
      <c r="L109" s="907"/>
      <c r="M109" s="907"/>
      <c r="N109" s="908"/>
      <c r="O109" s="883"/>
      <c r="P109" s="884"/>
      <c r="Q109" s="884"/>
      <c r="R109" s="885"/>
      <c r="S109" s="912"/>
      <c r="T109" s="913"/>
      <c r="U109" s="913"/>
      <c r="V109" s="914"/>
    </row>
    <row r="110" spans="1:36" ht="18" customHeight="1" x14ac:dyDescent="0.2">
      <c r="B110" s="893"/>
      <c r="C110" s="894"/>
      <c r="D110" s="894"/>
      <c r="E110" s="894"/>
      <c r="F110" s="895"/>
      <c r="G110" s="897"/>
      <c r="H110" s="898"/>
      <c r="I110" s="898"/>
      <c r="J110" s="899"/>
      <c r="K110" s="903"/>
      <c r="L110" s="904"/>
      <c r="M110" s="904"/>
      <c r="N110" s="905"/>
      <c r="O110" s="880">
        <f>IF(K110&gt;0,K110/C110,0)</f>
        <v>0</v>
      </c>
      <c r="P110" s="881"/>
      <c r="Q110" s="881"/>
      <c r="R110" s="882"/>
      <c r="S110" s="909"/>
      <c r="T110" s="910"/>
      <c r="U110" s="910"/>
      <c r="V110" s="911"/>
    </row>
    <row r="111" spans="1:36" ht="18" customHeight="1" x14ac:dyDescent="0.2">
      <c r="B111" s="626"/>
      <c r="C111" s="896"/>
      <c r="D111" s="896"/>
      <c r="E111" s="896"/>
      <c r="F111" s="627"/>
      <c r="G111" s="900"/>
      <c r="H111" s="901"/>
      <c r="I111" s="901"/>
      <c r="J111" s="902"/>
      <c r="K111" s="906"/>
      <c r="L111" s="907"/>
      <c r="M111" s="907"/>
      <c r="N111" s="908"/>
      <c r="O111" s="883"/>
      <c r="P111" s="884"/>
      <c r="Q111" s="884"/>
      <c r="R111" s="885"/>
      <c r="S111" s="912"/>
      <c r="T111" s="913"/>
      <c r="U111" s="913"/>
      <c r="V111" s="914"/>
    </row>
    <row r="112" spans="1:36" ht="18" customHeight="1" x14ac:dyDescent="0.2">
      <c r="B112" s="893"/>
      <c r="C112" s="894"/>
      <c r="D112" s="894"/>
      <c r="E112" s="894"/>
      <c r="F112" s="895"/>
      <c r="G112" s="897"/>
      <c r="H112" s="898"/>
      <c r="I112" s="898"/>
      <c r="J112" s="899"/>
      <c r="K112" s="903"/>
      <c r="L112" s="904"/>
      <c r="M112" s="904"/>
      <c r="N112" s="905"/>
      <c r="O112" s="880">
        <f>IF(K112&gt;0,K112/C112,0)</f>
        <v>0</v>
      </c>
      <c r="P112" s="881"/>
      <c r="Q112" s="881"/>
      <c r="R112" s="882"/>
      <c r="S112" s="909"/>
      <c r="T112" s="910"/>
      <c r="U112" s="910"/>
      <c r="V112" s="911"/>
    </row>
    <row r="113" spans="2:22" ht="18" customHeight="1" x14ac:dyDescent="0.2">
      <c r="B113" s="626"/>
      <c r="C113" s="896"/>
      <c r="D113" s="896"/>
      <c r="E113" s="896"/>
      <c r="F113" s="627"/>
      <c r="G113" s="900"/>
      <c r="H113" s="901"/>
      <c r="I113" s="901"/>
      <c r="J113" s="902"/>
      <c r="K113" s="906"/>
      <c r="L113" s="907"/>
      <c r="M113" s="907"/>
      <c r="N113" s="908"/>
      <c r="O113" s="883"/>
      <c r="P113" s="884"/>
      <c r="Q113" s="884"/>
      <c r="R113" s="885"/>
      <c r="S113" s="912"/>
      <c r="T113" s="913"/>
      <c r="U113" s="913"/>
      <c r="V113" s="914"/>
    </row>
    <row r="115" spans="2:22" ht="18" customHeight="1" x14ac:dyDescent="0.2">
      <c r="B115" s="94" t="s">
        <v>484</v>
      </c>
    </row>
    <row r="116" spans="2:22" ht="18" customHeight="1" x14ac:dyDescent="0.2">
      <c r="C116" s="94" t="s">
        <v>485</v>
      </c>
    </row>
    <row r="117" spans="2:22" ht="18" customHeight="1" x14ac:dyDescent="0.2">
      <c r="B117" s="95" t="s">
        <v>486</v>
      </c>
    </row>
  </sheetData>
  <sheetProtection sheet="1" objects="1" scenarios="1" formatCells="0"/>
  <dataConsolidate/>
  <mergeCells count="226">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 ref="M43:N43"/>
    <mergeCell ref="P43:S43"/>
    <mergeCell ref="B35:L35"/>
    <mergeCell ref="A37:Q37"/>
    <mergeCell ref="L39:M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104:F105"/>
    <mergeCell ref="G104:J105"/>
    <mergeCell ref="K104:N104"/>
    <mergeCell ref="O104:R105"/>
    <mergeCell ref="S104:V105"/>
    <mergeCell ref="K105:N105"/>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F91:U91"/>
    <mergeCell ref="F92:U92"/>
    <mergeCell ref="F93:U93"/>
    <mergeCell ref="F94:U94"/>
    <mergeCell ref="F95:U95"/>
    <mergeCell ref="C91:D91"/>
    <mergeCell ref="C92:D92"/>
    <mergeCell ref="C93:D93"/>
    <mergeCell ref="C94:D94"/>
    <mergeCell ref="C95:D95"/>
    <mergeCell ref="A80:Q80"/>
    <mergeCell ref="B82:V82"/>
    <mergeCell ref="B83:V83"/>
    <mergeCell ref="B86:E86"/>
    <mergeCell ref="F86:H86"/>
    <mergeCell ref="F87:G87"/>
    <mergeCell ref="B90:E90"/>
    <mergeCell ref="F90:U90"/>
    <mergeCell ref="C87:D87"/>
    <mergeCell ref="B79:V79"/>
    <mergeCell ref="B15:K15"/>
    <mergeCell ref="L15:P15"/>
    <mergeCell ref="Q15:U15"/>
    <mergeCell ref="B16:K16"/>
    <mergeCell ref="L16:P16"/>
    <mergeCell ref="Q16:U16"/>
    <mergeCell ref="B17:K17"/>
    <mergeCell ref="L17:P17"/>
    <mergeCell ref="Q17:U17"/>
    <mergeCell ref="C27:E27"/>
    <mergeCell ref="I27:L27"/>
    <mergeCell ref="L21:P21"/>
    <mergeCell ref="Q21:U21"/>
    <mergeCell ref="B22:K22"/>
    <mergeCell ref="L22:P22"/>
    <mergeCell ref="Q22:U22"/>
    <mergeCell ref="B18:K18"/>
    <mergeCell ref="L18:P18"/>
    <mergeCell ref="Q18:U18"/>
    <mergeCell ref="B20:K20"/>
    <mergeCell ref="L20:P20"/>
    <mergeCell ref="Q20:U20"/>
    <mergeCell ref="I43:J43"/>
    <mergeCell ref="S8:U8"/>
    <mergeCell ref="B9:M9"/>
    <mergeCell ref="N9:O9"/>
    <mergeCell ref="B10:M10"/>
    <mergeCell ref="B23:K23"/>
    <mergeCell ref="L23:P23"/>
    <mergeCell ref="Q23:U23"/>
    <mergeCell ref="B24:K24"/>
    <mergeCell ref="L24:P24"/>
    <mergeCell ref="Q24:U24"/>
    <mergeCell ref="Q19:U19"/>
    <mergeCell ref="B21:K21"/>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57:V57"/>
    <mergeCell ref="B78:V78"/>
    <mergeCell ref="B76:H76"/>
    <mergeCell ref="M76:P76"/>
    <mergeCell ref="I76:L76"/>
    <mergeCell ref="B77:H77"/>
    <mergeCell ref="M77:P77"/>
    <mergeCell ref="I77:L77"/>
    <mergeCell ref="B67:L67"/>
    <mergeCell ref="A73:M73"/>
    <mergeCell ref="B74:H74"/>
    <mergeCell ref="M74:P74"/>
    <mergeCell ref="I74:L74"/>
    <mergeCell ref="B75:H75"/>
    <mergeCell ref="M75:P75"/>
    <mergeCell ref="I75:L75"/>
    <mergeCell ref="N58:W67"/>
    <mergeCell ref="C64:E64"/>
    <mergeCell ref="I64:L64"/>
    <mergeCell ref="C66:E66"/>
    <mergeCell ref="I66:L66"/>
    <mergeCell ref="C58:E58"/>
    <mergeCell ref="F63:G63"/>
    <mergeCell ref="I63:L63"/>
    <mergeCell ref="F64:G64"/>
    <mergeCell ref="F30:G30"/>
    <mergeCell ref="I30:L30"/>
    <mergeCell ref="C31:E31"/>
    <mergeCell ref="F31:G31"/>
    <mergeCell ref="I31:L31"/>
    <mergeCell ref="B59:B60"/>
    <mergeCell ref="B61:B62"/>
    <mergeCell ref="B63:B64"/>
    <mergeCell ref="C60:E60"/>
    <mergeCell ref="F60:G60"/>
    <mergeCell ref="I60:L60"/>
    <mergeCell ref="C62:E62"/>
  </mergeCells>
  <phoneticPr fontId="4"/>
  <dataValidations count="5">
    <dataValidation type="list" allowBlank="1" showInputMessage="1" showErrorMessage="1" sqref="I75:L77 L39:M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333" customFormat="1" ht="23.25" customHeight="1" x14ac:dyDescent="0.2">
      <c r="A1" s="332"/>
      <c r="B1" s="332" t="s">
        <v>577</v>
      </c>
      <c r="C1" s="332"/>
      <c r="D1" s="332"/>
      <c r="E1" s="332"/>
      <c r="F1" s="332"/>
      <c r="G1" s="332"/>
      <c r="H1" s="332"/>
      <c r="I1" s="332"/>
      <c r="J1" s="332"/>
      <c r="K1" s="332"/>
      <c r="L1" s="332"/>
      <c r="M1" s="332"/>
      <c r="N1" s="332"/>
      <c r="O1" s="332"/>
      <c r="P1" s="332"/>
      <c r="Q1" s="332"/>
      <c r="R1" s="332"/>
      <c r="S1" s="332"/>
      <c r="T1" s="332"/>
      <c r="U1" s="332"/>
      <c r="V1" s="332"/>
      <c r="W1" s="332"/>
      <c r="X1" s="332"/>
      <c r="Y1" s="332"/>
      <c r="Z1" s="332"/>
    </row>
    <row r="2" spans="1:26" s="333" customFormat="1" ht="23.25" customHeight="1" x14ac:dyDescent="0.2">
      <c r="A2" s="332"/>
      <c r="B2" s="334" t="s">
        <v>578</v>
      </c>
      <c r="C2" s="334"/>
      <c r="D2" s="334"/>
      <c r="E2" s="334"/>
      <c r="F2" s="334"/>
      <c r="G2" s="334"/>
      <c r="H2" s="334"/>
      <c r="I2" s="334"/>
      <c r="J2" s="335"/>
      <c r="K2" s="335"/>
      <c r="L2" s="332"/>
      <c r="M2" s="332"/>
      <c r="N2" s="332"/>
      <c r="O2" s="332"/>
      <c r="P2" s="332"/>
      <c r="Q2" s="332"/>
      <c r="R2" s="332"/>
      <c r="S2" s="332"/>
      <c r="T2" s="332"/>
      <c r="U2" s="332"/>
      <c r="V2" s="332"/>
      <c r="W2" s="332"/>
      <c r="X2" s="332"/>
      <c r="Y2" s="332"/>
      <c r="Z2" s="332"/>
    </row>
    <row r="3" spans="1:26" s="333" customFormat="1" ht="14" x14ac:dyDescent="0.2">
      <c r="A3" s="332"/>
      <c r="B3" s="332"/>
      <c r="C3" s="336"/>
      <c r="D3" s="332"/>
      <c r="E3" s="332"/>
      <c r="F3" s="335"/>
      <c r="G3" s="332"/>
      <c r="H3" s="332"/>
      <c r="I3" s="337"/>
      <c r="J3" s="337"/>
      <c r="K3" s="337"/>
      <c r="L3" s="337"/>
      <c r="M3" s="332"/>
      <c r="N3" s="332"/>
      <c r="O3" s="332"/>
      <c r="P3" s="332"/>
      <c r="Q3" s="332"/>
      <c r="R3" s="332"/>
      <c r="S3" s="332"/>
      <c r="T3" s="332"/>
      <c r="U3" s="332"/>
      <c r="V3" s="332"/>
      <c r="W3" s="332"/>
      <c r="X3" s="332"/>
      <c r="Y3" s="332"/>
      <c r="Z3" s="332"/>
    </row>
    <row r="4" spans="1:26" s="333" customFormat="1" ht="20.5" customHeight="1" x14ac:dyDescent="0.2">
      <c r="A4" s="332"/>
      <c r="B4" s="338" t="s">
        <v>579</v>
      </c>
      <c r="C4" s="336"/>
      <c r="D4" s="332"/>
      <c r="E4" s="332"/>
      <c r="F4" s="335"/>
      <c r="G4" s="332"/>
      <c r="H4" s="332"/>
      <c r="I4" s="337"/>
      <c r="J4" s="337"/>
      <c r="K4" s="337"/>
      <c r="L4" s="337"/>
      <c r="M4" s="332"/>
      <c r="N4" s="332"/>
      <c r="O4" s="332"/>
      <c r="P4" s="332"/>
      <c r="Q4" s="332"/>
      <c r="R4" s="332"/>
      <c r="S4" s="332"/>
      <c r="T4" s="332"/>
      <c r="U4" s="332"/>
      <c r="V4" s="332"/>
      <c r="W4" s="332"/>
      <c r="X4" s="332"/>
      <c r="Y4" s="332"/>
      <c r="Z4" s="332"/>
    </row>
    <row r="5" spans="1:26" s="333" customFormat="1" ht="20.5" customHeight="1" x14ac:dyDescent="0.2">
      <c r="A5" s="332"/>
      <c r="C5" s="388" t="s">
        <v>472</v>
      </c>
      <c r="D5" s="388"/>
      <c r="E5" s="388"/>
      <c r="F5" s="950" t="s">
        <v>473</v>
      </c>
      <c r="G5" s="950"/>
      <c r="H5" s="950"/>
      <c r="I5" s="337"/>
      <c r="J5" s="333" t="s">
        <v>580</v>
      </c>
      <c r="P5" s="332"/>
      <c r="Q5" s="332"/>
      <c r="R5" s="332"/>
      <c r="S5" s="332"/>
      <c r="T5" s="332"/>
      <c r="U5" s="332"/>
      <c r="V5" s="332"/>
      <c r="W5" s="332"/>
      <c r="X5" s="332"/>
      <c r="Y5" s="332"/>
      <c r="Z5" s="332"/>
    </row>
    <row r="6" spans="1:26" s="333" customFormat="1" ht="30" customHeight="1" x14ac:dyDescent="0.2">
      <c r="A6" s="332"/>
      <c r="C6" s="951"/>
      <c r="D6" s="952"/>
      <c r="E6" s="88" t="s">
        <v>7</v>
      </c>
      <c r="F6" s="953"/>
      <c r="G6" s="954"/>
      <c r="H6" s="88" t="s">
        <v>7</v>
      </c>
      <c r="I6" s="337"/>
      <c r="P6" s="332"/>
      <c r="Q6" s="332"/>
      <c r="R6" s="332"/>
      <c r="S6" s="332"/>
      <c r="T6" s="332"/>
      <c r="U6" s="332"/>
      <c r="V6" s="332"/>
      <c r="W6" s="332"/>
      <c r="X6" s="332"/>
      <c r="Y6" s="332"/>
      <c r="Z6" s="332"/>
    </row>
    <row r="7" spans="1:26" s="333" customFormat="1" ht="14" x14ac:dyDescent="0.2">
      <c r="A7" s="332"/>
      <c r="B7" s="336"/>
      <c r="C7" s="336"/>
      <c r="D7" s="332"/>
      <c r="E7" s="332"/>
      <c r="F7" s="335"/>
      <c r="G7" s="332"/>
      <c r="H7" s="332"/>
      <c r="I7" s="337"/>
      <c r="J7" s="337"/>
      <c r="K7" s="337"/>
      <c r="L7" s="337"/>
      <c r="M7" s="332"/>
      <c r="N7" s="332"/>
      <c r="O7" s="332"/>
      <c r="P7" s="332"/>
      <c r="Q7" s="332"/>
      <c r="R7" s="332"/>
      <c r="S7" s="332"/>
      <c r="T7" s="332"/>
      <c r="U7" s="332"/>
      <c r="V7" s="332"/>
      <c r="W7" s="332"/>
      <c r="X7" s="332"/>
      <c r="Y7" s="332"/>
      <c r="Z7" s="332"/>
    </row>
    <row r="8" spans="1:26" s="339" customFormat="1" ht="19.5" customHeight="1" x14ac:dyDescent="0.2">
      <c r="A8" s="338"/>
      <c r="B8" s="338" t="s">
        <v>581</v>
      </c>
      <c r="C8" s="338"/>
      <c r="D8" s="338"/>
      <c r="E8" s="338"/>
      <c r="F8" s="338"/>
      <c r="G8" s="338"/>
      <c r="H8" s="338"/>
      <c r="I8" s="338"/>
      <c r="J8" s="338"/>
      <c r="K8" s="338"/>
      <c r="L8" s="338"/>
      <c r="M8" s="338"/>
      <c r="N8" s="338"/>
      <c r="O8" s="338"/>
      <c r="P8" s="338"/>
      <c r="Q8" s="338"/>
      <c r="R8" s="338"/>
      <c r="S8" s="338"/>
      <c r="T8" s="338"/>
      <c r="U8" s="338"/>
      <c r="V8" s="338"/>
      <c r="W8" s="338"/>
      <c r="X8" s="338"/>
      <c r="Y8" s="338"/>
      <c r="Z8" s="338"/>
    </row>
    <row r="9" spans="1:26" s="333" customFormat="1" ht="15" customHeight="1" x14ac:dyDescent="0.2">
      <c r="A9" s="332"/>
      <c r="B9" s="332"/>
      <c r="C9" s="949" t="s">
        <v>582</v>
      </c>
      <c r="D9" s="949"/>
      <c r="E9" s="949"/>
      <c r="F9" s="949"/>
      <c r="G9" s="949"/>
      <c r="H9" s="949"/>
      <c r="I9" s="949"/>
      <c r="J9" s="949"/>
      <c r="K9" s="949"/>
      <c r="L9" s="949"/>
      <c r="M9" s="949" t="s">
        <v>583</v>
      </c>
      <c r="N9" s="949"/>
      <c r="O9" s="949"/>
      <c r="P9" s="949"/>
      <c r="Q9" s="949"/>
      <c r="R9" s="949"/>
      <c r="S9" s="949"/>
      <c r="T9" s="949"/>
      <c r="U9" s="949"/>
      <c r="V9" s="949"/>
      <c r="W9" s="332"/>
      <c r="X9" s="332"/>
      <c r="Y9" s="332"/>
      <c r="Z9" s="332"/>
    </row>
    <row r="10" spans="1:26" s="333" customFormat="1" ht="15" customHeight="1" x14ac:dyDescent="0.2">
      <c r="A10" s="332"/>
      <c r="B10" s="332"/>
      <c r="C10" s="949"/>
      <c r="D10" s="949"/>
      <c r="E10" s="949"/>
      <c r="F10" s="949"/>
      <c r="G10" s="949"/>
      <c r="H10" s="949"/>
      <c r="I10" s="949"/>
      <c r="J10" s="949"/>
      <c r="K10" s="949"/>
      <c r="L10" s="949"/>
      <c r="M10" s="949"/>
      <c r="N10" s="949"/>
      <c r="O10" s="949"/>
      <c r="P10" s="949"/>
      <c r="Q10" s="949"/>
      <c r="R10" s="949"/>
      <c r="S10" s="949"/>
      <c r="T10" s="949"/>
      <c r="U10" s="949"/>
      <c r="V10" s="949"/>
      <c r="W10" s="332"/>
      <c r="X10" s="332"/>
      <c r="Y10" s="332"/>
      <c r="Z10" s="332"/>
    </row>
    <row r="11" spans="1:26" s="333" customFormat="1" ht="15" customHeight="1" x14ac:dyDescent="0.2">
      <c r="A11" s="332"/>
      <c r="B11" s="332"/>
      <c r="C11" s="949"/>
      <c r="D11" s="949"/>
      <c r="E11" s="949"/>
      <c r="F11" s="949"/>
      <c r="G11" s="949"/>
      <c r="H11" s="949"/>
      <c r="I11" s="949"/>
      <c r="J11" s="949"/>
      <c r="K11" s="949"/>
      <c r="L11" s="949"/>
      <c r="M11" s="949"/>
      <c r="N11" s="949"/>
      <c r="O11" s="949"/>
      <c r="P11" s="949"/>
      <c r="Q11" s="949"/>
      <c r="R11" s="949"/>
      <c r="S11" s="949"/>
      <c r="T11" s="949"/>
      <c r="U11" s="949"/>
      <c r="V11" s="949"/>
      <c r="W11" s="332"/>
      <c r="X11" s="332"/>
      <c r="Y11" s="332"/>
      <c r="Z11" s="332"/>
    </row>
    <row r="12" spans="1:26" s="333" customFormat="1" ht="24.75" customHeight="1" x14ac:dyDescent="0.2">
      <c r="A12" s="332"/>
      <c r="B12" s="332"/>
      <c r="C12" s="957" t="s">
        <v>584</v>
      </c>
      <c r="D12" s="957"/>
      <c r="E12" s="957"/>
      <c r="F12" s="957"/>
      <c r="G12" s="957"/>
      <c r="H12" s="957" t="s">
        <v>585</v>
      </c>
      <c r="I12" s="957"/>
      <c r="J12" s="957"/>
      <c r="K12" s="957"/>
      <c r="L12" s="957"/>
      <c r="M12" s="957" t="s">
        <v>586</v>
      </c>
      <c r="N12" s="957"/>
      <c r="O12" s="957"/>
      <c r="P12" s="957"/>
      <c r="Q12" s="957"/>
      <c r="R12" s="957" t="s">
        <v>587</v>
      </c>
      <c r="S12" s="957"/>
      <c r="T12" s="957"/>
      <c r="U12" s="957"/>
      <c r="V12" s="957"/>
      <c r="W12" s="332"/>
      <c r="X12" s="332"/>
      <c r="Y12" s="332"/>
      <c r="Z12" s="332"/>
    </row>
    <row r="13" spans="1:26" s="333" customFormat="1" ht="24.75" customHeight="1" x14ac:dyDescent="0.2">
      <c r="A13" s="332"/>
      <c r="B13" s="332"/>
      <c r="C13" s="958"/>
      <c r="D13" s="958"/>
      <c r="E13" s="958"/>
      <c r="F13" s="958"/>
      <c r="G13" s="958"/>
      <c r="H13" s="955"/>
      <c r="I13" s="956"/>
      <c r="J13" s="340" t="s">
        <v>588</v>
      </c>
      <c r="K13" s="955"/>
      <c r="L13" s="956"/>
      <c r="M13" s="959"/>
      <c r="N13" s="959"/>
      <c r="O13" s="959"/>
      <c r="P13" s="959"/>
      <c r="Q13" s="959"/>
      <c r="R13" s="955"/>
      <c r="S13" s="956"/>
      <c r="T13" s="340" t="s">
        <v>588</v>
      </c>
      <c r="U13" s="955"/>
      <c r="V13" s="956"/>
      <c r="W13" s="332"/>
      <c r="X13" s="332"/>
      <c r="Y13" s="332"/>
      <c r="Z13" s="332"/>
    </row>
    <row r="14" spans="1:26" s="333" customFormat="1" ht="24.75" customHeight="1" x14ac:dyDescent="0.2">
      <c r="A14" s="332"/>
      <c r="B14" s="332"/>
      <c r="C14" s="958"/>
      <c r="D14" s="958"/>
      <c r="E14" s="958"/>
      <c r="F14" s="958"/>
      <c r="G14" s="958"/>
      <c r="H14" s="955"/>
      <c r="I14" s="956"/>
      <c r="J14" s="340" t="s">
        <v>588</v>
      </c>
      <c r="K14" s="955"/>
      <c r="L14" s="956"/>
      <c r="M14" s="959"/>
      <c r="N14" s="959"/>
      <c r="O14" s="959"/>
      <c r="P14" s="959"/>
      <c r="Q14" s="959"/>
      <c r="R14" s="955"/>
      <c r="S14" s="956"/>
      <c r="T14" s="340" t="s">
        <v>588</v>
      </c>
      <c r="U14" s="955"/>
      <c r="V14" s="956"/>
      <c r="W14" s="332"/>
      <c r="X14" s="332"/>
      <c r="Y14" s="332"/>
      <c r="Z14" s="332"/>
    </row>
    <row r="15" spans="1:26" s="333" customFormat="1" ht="24.75" customHeight="1" x14ac:dyDescent="0.2">
      <c r="A15" s="332"/>
      <c r="B15" s="332"/>
      <c r="C15" s="958"/>
      <c r="D15" s="958"/>
      <c r="E15" s="958"/>
      <c r="F15" s="958"/>
      <c r="G15" s="958"/>
      <c r="H15" s="955"/>
      <c r="I15" s="956"/>
      <c r="J15" s="340" t="s">
        <v>588</v>
      </c>
      <c r="K15" s="955"/>
      <c r="L15" s="956"/>
      <c r="M15" s="959"/>
      <c r="N15" s="959"/>
      <c r="O15" s="959"/>
      <c r="P15" s="959"/>
      <c r="Q15" s="959"/>
      <c r="R15" s="955"/>
      <c r="S15" s="956"/>
      <c r="T15" s="340" t="s">
        <v>588</v>
      </c>
      <c r="U15" s="955"/>
      <c r="V15" s="956"/>
      <c r="W15" s="332"/>
      <c r="X15" s="332"/>
      <c r="Y15" s="332"/>
      <c r="Z15" s="332"/>
    </row>
    <row r="16" spans="1:26" s="333" customFormat="1" ht="24.75" customHeight="1" x14ac:dyDescent="0.2">
      <c r="A16" s="332"/>
      <c r="B16" s="332"/>
      <c r="C16" s="958"/>
      <c r="D16" s="958"/>
      <c r="E16" s="958"/>
      <c r="F16" s="958"/>
      <c r="G16" s="958"/>
      <c r="H16" s="955"/>
      <c r="I16" s="956"/>
      <c r="J16" s="340" t="s">
        <v>588</v>
      </c>
      <c r="K16" s="955"/>
      <c r="L16" s="956"/>
      <c r="M16" s="959"/>
      <c r="N16" s="959"/>
      <c r="O16" s="959"/>
      <c r="P16" s="959"/>
      <c r="Q16" s="959"/>
      <c r="R16" s="955"/>
      <c r="S16" s="956"/>
      <c r="T16" s="340" t="s">
        <v>588</v>
      </c>
      <c r="U16" s="955"/>
      <c r="V16" s="956"/>
      <c r="W16" s="332"/>
      <c r="X16" s="332"/>
      <c r="Y16" s="332"/>
      <c r="Z16" s="332"/>
    </row>
    <row r="17" spans="1:26" s="333" customFormat="1" ht="24.75" customHeight="1" x14ac:dyDescent="0.2">
      <c r="A17" s="332"/>
      <c r="B17" s="332"/>
      <c r="C17" s="958"/>
      <c r="D17" s="958"/>
      <c r="E17" s="958"/>
      <c r="F17" s="958"/>
      <c r="G17" s="958"/>
      <c r="H17" s="955"/>
      <c r="I17" s="956"/>
      <c r="J17" s="340" t="s">
        <v>588</v>
      </c>
      <c r="K17" s="955"/>
      <c r="L17" s="956"/>
      <c r="M17" s="959"/>
      <c r="N17" s="959"/>
      <c r="O17" s="959"/>
      <c r="P17" s="959"/>
      <c r="Q17" s="959"/>
      <c r="R17" s="955"/>
      <c r="S17" s="956"/>
      <c r="T17" s="340" t="s">
        <v>588</v>
      </c>
      <c r="U17" s="955"/>
      <c r="V17" s="956"/>
      <c r="W17" s="332"/>
      <c r="X17" s="332"/>
      <c r="Y17" s="332"/>
      <c r="Z17" s="332"/>
    </row>
    <row r="18" spans="1:26" s="333" customFormat="1" ht="24.75" customHeight="1" x14ac:dyDescent="0.2">
      <c r="A18" s="332"/>
      <c r="B18" s="332"/>
      <c r="C18" s="958"/>
      <c r="D18" s="958"/>
      <c r="E18" s="958"/>
      <c r="F18" s="958"/>
      <c r="G18" s="958"/>
      <c r="H18" s="955"/>
      <c r="I18" s="956"/>
      <c r="J18" s="340" t="s">
        <v>588</v>
      </c>
      <c r="K18" s="955"/>
      <c r="L18" s="956"/>
      <c r="M18" s="959"/>
      <c r="N18" s="959"/>
      <c r="O18" s="959"/>
      <c r="P18" s="959"/>
      <c r="Q18" s="959"/>
      <c r="R18" s="955"/>
      <c r="S18" s="956"/>
      <c r="T18" s="340" t="s">
        <v>588</v>
      </c>
      <c r="U18" s="955"/>
      <c r="V18" s="956"/>
      <c r="W18" s="332"/>
      <c r="X18" s="332"/>
      <c r="Y18" s="332"/>
      <c r="Z18" s="332"/>
    </row>
    <row r="19" spans="1:26" s="333" customFormat="1" ht="24.75" customHeight="1" x14ac:dyDescent="0.2">
      <c r="A19" s="332"/>
      <c r="B19" s="332"/>
      <c r="C19" s="958"/>
      <c r="D19" s="958"/>
      <c r="E19" s="958"/>
      <c r="F19" s="958"/>
      <c r="G19" s="958"/>
      <c r="H19" s="955"/>
      <c r="I19" s="956"/>
      <c r="J19" s="340" t="s">
        <v>588</v>
      </c>
      <c r="K19" s="955"/>
      <c r="L19" s="956"/>
      <c r="M19" s="959"/>
      <c r="N19" s="959"/>
      <c r="O19" s="959"/>
      <c r="P19" s="959"/>
      <c r="Q19" s="959"/>
      <c r="R19" s="955"/>
      <c r="S19" s="956"/>
      <c r="T19" s="340" t="s">
        <v>588</v>
      </c>
      <c r="U19" s="955"/>
      <c r="V19" s="956"/>
      <c r="W19" s="332"/>
      <c r="X19" s="332"/>
      <c r="Y19" s="332"/>
      <c r="Z19" s="332"/>
    </row>
    <row r="20" spans="1:26" s="333" customFormat="1" ht="24.75" customHeight="1" x14ac:dyDescent="0.2">
      <c r="A20" s="332"/>
      <c r="B20" s="332"/>
      <c r="C20" s="958"/>
      <c r="D20" s="958"/>
      <c r="E20" s="958"/>
      <c r="F20" s="958"/>
      <c r="G20" s="958"/>
      <c r="H20" s="955"/>
      <c r="I20" s="956"/>
      <c r="J20" s="340" t="s">
        <v>588</v>
      </c>
      <c r="K20" s="955"/>
      <c r="L20" s="956"/>
      <c r="M20" s="959"/>
      <c r="N20" s="959"/>
      <c r="O20" s="959"/>
      <c r="P20" s="959"/>
      <c r="Q20" s="959"/>
      <c r="R20" s="955"/>
      <c r="S20" s="956"/>
      <c r="T20" s="340" t="s">
        <v>588</v>
      </c>
      <c r="U20" s="955"/>
      <c r="V20" s="956"/>
      <c r="W20" s="332"/>
      <c r="X20" s="332"/>
      <c r="Y20" s="332"/>
      <c r="Z20" s="332"/>
    </row>
    <row r="21" spans="1:26" s="333" customFormat="1" ht="31.5" customHeight="1" x14ac:dyDescent="0.2">
      <c r="A21" s="332"/>
      <c r="B21" s="332"/>
      <c r="C21" s="958"/>
      <c r="D21" s="958"/>
      <c r="E21" s="958"/>
      <c r="F21" s="958"/>
      <c r="G21" s="958"/>
      <c r="H21" s="955"/>
      <c r="I21" s="956"/>
      <c r="J21" s="340" t="s">
        <v>588</v>
      </c>
      <c r="K21" s="955"/>
      <c r="L21" s="956"/>
      <c r="M21" s="959"/>
      <c r="N21" s="959"/>
      <c r="O21" s="959"/>
      <c r="P21" s="959"/>
      <c r="Q21" s="959"/>
      <c r="R21" s="955"/>
      <c r="S21" s="956"/>
      <c r="T21" s="340" t="s">
        <v>588</v>
      </c>
      <c r="U21" s="955"/>
      <c r="V21" s="956"/>
      <c r="W21" s="332"/>
      <c r="X21" s="332"/>
      <c r="Y21" s="332"/>
      <c r="Z21" s="332"/>
    </row>
    <row r="22" spans="1:26" s="333" customFormat="1" ht="24.75" customHeight="1" x14ac:dyDescent="0.2">
      <c r="A22" s="332"/>
      <c r="B22" s="332"/>
      <c r="C22" s="958"/>
      <c r="D22" s="958"/>
      <c r="E22" s="958"/>
      <c r="F22" s="958"/>
      <c r="G22" s="958"/>
      <c r="H22" s="955"/>
      <c r="I22" s="956"/>
      <c r="J22" s="340" t="s">
        <v>588</v>
      </c>
      <c r="K22" s="955"/>
      <c r="L22" s="956"/>
      <c r="M22" s="959"/>
      <c r="N22" s="959"/>
      <c r="O22" s="959"/>
      <c r="P22" s="959"/>
      <c r="Q22" s="959"/>
      <c r="R22" s="955"/>
      <c r="S22" s="956"/>
      <c r="T22" s="340" t="s">
        <v>588</v>
      </c>
      <c r="U22" s="955"/>
      <c r="V22" s="956"/>
      <c r="W22" s="332"/>
      <c r="X22" s="332"/>
      <c r="Y22" s="332"/>
      <c r="Z22" s="332"/>
    </row>
    <row r="23" spans="1:26" s="333" customFormat="1" ht="24.75" customHeight="1" x14ac:dyDescent="0.2">
      <c r="A23" s="332"/>
      <c r="B23" s="332"/>
      <c r="C23" s="958"/>
      <c r="D23" s="958"/>
      <c r="E23" s="958"/>
      <c r="F23" s="958"/>
      <c r="G23" s="958"/>
      <c r="H23" s="955"/>
      <c r="I23" s="956"/>
      <c r="J23" s="340" t="s">
        <v>588</v>
      </c>
      <c r="K23" s="955"/>
      <c r="L23" s="956"/>
      <c r="M23" s="959"/>
      <c r="N23" s="959"/>
      <c r="O23" s="959"/>
      <c r="P23" s="959"/>
      <c r="Q23" s="959"/>
      <c r="R23" s="955"/>
      <c r="S23" s="956"/>
      <c r="T23" s="340" t="s">
        <v>588</v>
      </c>
      <c r="U23" s="955"/>
      <c r="V23" s="956"/>
      <c r="W23" s="332"/>
      <c r="X23" s="332"/>
      <c r="Y23" s="332"/>
      <c r="Z23" s="332"/>
    </row>
    <row r="24" spans="1:26" s="333" customFormat="1" ht="24.75" customHeight="1" x14ac:dyDescent="0.2">
      <c r="A24" s="332"/>
      <c r="B24" s="332"/>
      <c r="C24" s="958"/>
      <c r="D24" s="958"/>
      <c r="E24" s="958"/>
      <c r="F24" s="958"/>
      <c r="G24" s="958"/>
      <c r="H24" s="955"/>
      <c r="I24" s="956"/>
      <c r="J24" s="340" t="s">
        <v>588</v>
      </c>
      <c r="K24" s="955"/>
      <c r="L24" s="956"/>
      <c r="M24" s="959"/>
      <c r="N24" s="959"/>
      <c r="O24" s="959"/>
      <c r="P24" s="959"/>
      <c r="Q24" s="959"/>
      <c r="R24" s="955"/>
      <c r="S24" s="956"/>
      <c r="T24" s="340" t="s">
        <v>588</v>
      </c>
      <c r="U24" s="955"/>
      <c r="V24" s="956"/>
      <c r="W24" s="332"/>
      <c r="X24" s="332"/>
      <c r="Y24" s="332"/>
      <c r="Z24" s="332"/>
    </row>
    <row r="25" spans="1:26" s="333" customFormat="1" ht="15" customHeight="1" x14ac:dyDescent="0.2">
      <c r="A25" s="332"/>
      <c r="B25" s="332"/>
      <c r="C25" s="341" t="s">
        <v>589</v>
      </c>
      <c r="D25" s="332"/>
      <c r="E25" s="332"/>
      <c r="F25" s="332"/>
      <c r="G25" s="332"/>
      <c r="H25" s="332"/>
      <c r="I25" s="332"/>
      <c r="J25" s="332"/>
      <c r="K25" s="332"/>
      <c r="L25" s="332"/>
      <c r="M25" s="332"/>
      <c r="N25" s="332"/>
      <c r="O25" s="332"/>
      <c r="P25" s="332"/>
      <c r="Q25" s="332"/>
      <c r="R25" s="332"/>
      <c r="S25" s="332"/>
      <c r="T25" s="332"/>
      <c r="U25" s="332"/>
      <c r="V25" s="332"/>
      <c r="W25" s="332"/>
      <c r="X25" s="332"/>
      <c r="Y25" s="332"/>
      <c r="Z25" s="332"/>
    </row>
    <row r="26" spans="1:26" s="339" customFormat="1" ht="15" customHeight="1" x14ac:dyDescent="0.2">
      <c r="A26" s="338"/>
      <c r="B26" s="338"/>
      <c r="C26" s="341"/>
      <c r="D26" s="338"/>
      <c r="E26" s="338"/>
      <c r="F26" s="338"/>
      <c r="G26" s="338"/>
      <c r="H26" s="338"/>
      <c r="I26" s="338"/>
      <c r="J26" s="338"/>
      <c r="K26" s="338"/>
      <c r="L26" s="338"/>
      <c r="M26" s="338"/>
      <c r="N26" s="338"/>
      <c r="O26" s="338"/>
      <c r="P26" s="338"/>
      <c r="Q26" s="338"/>
      <c r="R26" s="338"/>
      <c r="S26" s="338"/>
      <c r="T26" s="338"/>
      <c r="U26" s="338"/>
      <c r="V26" s="338"/>
      <c r="W26" s="338"/>
      <c r="X26" s="338"/>
      <c r="Y26" s="338"/>
      <c r="Z26" s="338"/>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94" customWidth="1"/>
    <col min="2" max="4" width="5.81640625" style="94" customWidth="1"/>
    <col min="5" max="14" width="5.6328125" style="94" customWidth="1"/>
    <col min="15" max="15" width="4.08984375" style="94" customWidth="1"/>
    <col min="16" max="16" width="3" style="94" customWidth="1"/>
    <col min="17" max="17" width="2.6328125" style="94" customWidth="1"/>
    <col min="18" max="18" width="2.26953125" style="94" customWidth="1"/>
    <col min="19" max="20" width="4.26953125" style="94" customWidth="1"/>
    <col min="21" max="72" width="4.6328125" style="94" customWidth="1"/>
    <col min="73" max="16384" width="8.6328125" style="94"/>
  </cols>
  <sheetData>
    <row r="1" spans="1:37" s="344" customFormat="1" ht="15" customHeight="1" x14ac:dyDescent="0.2">
      <c r="A1" s="342"/>
      <c r="B1" s="342"/>
      <c r="C1" s="343"/>
      <c r="D1" s="343"/>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row>
    <row r="2" spans="1:37" ht="18" customHeight="1" x14ac:dyDescent="0.2">
      <c r="A2" s="175"/>
      <c r="B2" s="325" t="s">
        <v>590</v>
      </c>
      <c r="C2" s="324"/>
      <c r="D2" s="324"/>
      <c r="E2" s="324"/>
      <c r="F2" s="324"/>
      <c r="G2" s="345"/>
      <c r="H2" s="345"/>
      <c r="I2" s="345"/>
      <c r="J2" s="345"/>
      <c r="M2" s="324"/>
      <c r="N2" s="324"/>
      <c r="O2" s="324"/>
      <c r="P2" s="324"/>
      <c r="Q2" s="324"/>
    </row>
    <row r="3" spans="1:37" s="95" customFormat="1" ht="26.25" customHeight="1" x14ac:dyDescent="0.2">
      <c r="B3" s="564" t="s">
        <v>15</v>
      </c>
      <c r="C3" s="865"/>
      <c r="D3" s="565"/>
      <c r="E3" s="974" t="s">
        <v>591</v>
      </c>
      <c r="F3" s="975"/>
      <c r="G3" s="974" t="s">
        <v>592</v>
      </c>
      <c r="H3" s="975"/>
      <c r="I3" s="974" t="s">
        <v>593</v>
      </c>
      <c r="J3" s="975"/>
      <c r="K3" s="974" t="s">
        <v>594</v>
      </c>
      <c r="L3" s="975"/>
      <c r="M3" s="974" t="s">
        <v>595</v>
      </c>
      <c r="N3" s="975"/>
      <c r="O3" s="564" t="s">
        <v>24</v>
      </c>
      <c r="P3" s="865"/>
      <c r="Q3" s="865"/>
      <c r="R3" s="565"/>
      <c r="S3" s="564" t="s">
        <v>596</v>
      </c>
      <c r="T3" s="865"/>
      <c r="U3" s="565"/>
      <c r="V3" s="564" t="s">
        <v>597</v>
      </c>
      <c r="W3" s="865"/>
      <c r="X3" s="565"/>
      <c r="Y3" s="564" t="s">
        <v>598</v>
      </c>
      <c r="Z3" s="865"/>
      <c r="AA3" s="565"/>
      <c r="AB3" s="564" t="s">
        <v>599</v>
      </c>
      <c r="AC3" s="865"/>
      <c r="AD3" s="565"/>
      <c r="AE3" s="564" t="s">
        <v>600</v>
      </c>
      <c r="AF3" s="865"/>
      <c r="AG3" s="565"/>
      <c r="AH3" s="564" t="s">
        <v>49</v>
      </c>
      <c r="AI3" s="865"/>
      <c r="AJ3" s="865"/>
      <c r="AK3" s="565"/>
    </row>
    <row r="4" spans="1:37" s="95" customFormat="1" ht="37.9" customHeight="1" x14ac:dyDescent="0.2">
      <c r="B4" s="566"/>
      <c r="C4" s="866"/>
      <c r="D4" s="567"/>
      <c r="E4" s="976"/>
      <c r="F4" s="977"/>
      <c r="G4" s="976"/>
      <c r="H4" s="977"/>
      <c r="I4" s="976"/>
      <c r="J4" s="977"/>
      <c r="K4" s="976"/>
      <c r="L4" s="977"/>
      <c r="M4" s="976"/>
      <c r="N4" s="977"/>
      <c r="O4" s="566"/>
      <c r="P4" s="866"/>
      <c r="Q4" s="866"/>
      <c r="R4" s="567"/>
      <c r="S4" s="566"/>
      <c r="T4" s="866"/>
      <c r="U4" s="567"/>
      <c r="V4" s="566"/>
      <c r="W4" s="866"/>
      <c r="X4" s="567"/>
      <c r="Y4" s="566"/>
      <c r="Z4" s="866"/>
      <c r="AA4" s="567"/>
      <c r="AB4" s="566"/>
      <c r="AC4" s="866"/>
      <c r="AD4" s="567"/>
      <c r="AE4" s="566"/>
      <c r="AF4" s="866"/>
      <c r="AG4" s="567"/>
      <c r="AH4" s="566"/>
      <c r="AI4" s="866"/>
      <c r="AJ4" s="866"/>
      <c r="AK4" s="567"/>
    </row>
    <row r="5" spans="1:37" s="95" customFormat="1" ht="18.649999999999999" customHeight="1" x14ac:dyDescent="0.2">
      <c r="B5" s="564" t="s">
        <v>601</v>
      </c>
      <c r="C5" s="865"/>
      <c r="D5" s="565"/>
      <c r="E5" s="903"/>
      <c r="F5" s="905"/>
      <c r="G5" s="903"/>
      <c r="H5" s="905"/>
      <c r="I5" s="903"/>
      <c r="J5" s="905"/>
      <c r="K5" s="903"/>
      <c r="L5" s="905"/>
      <c r="M5" s="903"/>
      <c r="N5" s="905"/>
      <c r="O5" s="960">
        <v>800</v>
      </c>
      <c r="P5" s="961"/>
      <c r="Q5" s="964" t="s">
        <v>134</v>
      </c>
      <c r="R5" s="965"/>
      <c r="S5" s="968">
        <f>E5*O5/10</f>
        <v>0</v>
      </c>
      <c r="T5" s="969"/>
      <c r="U5" s="970"/>
      <c r="V5" s="968">
        <f>G5*O5/10</f>
        <v>0</v>
      </c>
      <c r="W5" s="969"/>
      <c r="X5" s="970"/>
      <c r="Y5" s="968">
        <f>I5*O5/10</f>
        <v>0</v>
      </c>
      <c r="Z5" s="969"/>
      <c r="AA5" s="970"/>
      <c r="AB5" s="968">
        <f>K5*O5/10</f>
        <v>0</v>
      </c>
      <c r="AC5" s="969"/>
      <c r="AD5" s="970"/>
      <c r="AE5" s="968">
        <f>M5*O5/10</f>
        <v>0</v>
      </c>
      <c r="AF5" s="969"/>
      <c r="AG5" s="970"/>
      <c r="AH5" s="978"/>
      <c r="AI5" s="979"/>
      <c r="AJ5" s="979"/>
      <c r="AK5" s="980"/>
    </row>
    <row r="6" spans="1:37" s="95" customFormat="1" ht="18.649999999999999" customHeight="1" x14ac:dyDescent="0.2">
      <c r="B6" s="566"/>
      <c r="C6" s="866"/>
      <c r="D6" s="567"/>
      <c r="E6" s="906"/>
      <c r="F6" s="908"/>
      <c r="G6" s="906"/>
      <c r="H6" s="908"/>
      <c r="I6" s="906"/>
      <c r="J6" s="908"/>
      <c r="K6" s="906"/>
      <c r="L6" s="908"/>
      <c r="M6" s="906"/>
      <c r="N6" s="908"/>
      <c r="O6" s="962"/>
      <c r="P6" s="963"/>
      <c r="Q6" s="966"/>
      <c r="R6" s="967"/>
      <c r="S6" s="971"/>
      <c r="T6" s="972"/>
      <c r="U6" s="973"/>
      <c r="V6" s="971"/>
      <c r="W6" s="972"/>
      <c r="X6" s="973"/>
      <c r="Y6" s="971"/>
      <c r="Z6" s="972"/>
      <c r="AA6" s="973"/>
      <c r="AB6" s="971"/>
      <c r="AC6" s="972"/>
      <c r="AD6" s="973"/>
      <c r="AE6" s="971"/>
      <c r="AF6" s="972"/>
      <c r="AG6" s="973"/>
      <c r="AH6" s="981"/>
      <c r="AI6" s="982"/>
      <c r="AJ6" s="982"/>
      <c r="AK6" s="983"/>
    </row>
    <row r="7" spans="1:37" s="95" customFormat="1" ht="18.649999999999999" customHeight="1" x14ac:dyDescent="0.2">
      <c r="B7" s="564" t="s">
        <v>602</v>
      </c>
      <c r="C7" s="865"/>
      <c r="D7" s="565"/>
      <c r="E7" s="903"/>
      <c r="F7" s="905"/>
      <c r="G7" s="903"/>
      <c r="H7" s="905"/>
      <c r="I7" s="903"/>
      <c r="J7" s="905"/>
      <c r="K7" s="903"/>
      <c r="L7" s="905"/>
      <c r="M7" s="903"/>
      <c r="N7" s="905"/>
      <c r="O7" s="960">
        <v>4000</v>
      </c>
      <c r="P7" s="961"/>
      <c r="Q7" s="964" t="s">
        <v>134</v>
      </c>
      <c r="R7" s="965"/>
      <c r="S7" s="968">
        <f>E7*O7/10</f>
        <v>0</v>
      </c>
      <c r="T7" s="969"/>
      <c r="U7" s="970"/>
      <c r="V7" s="968">
        <f>G7*O7/10</f>
        <v>0</v>
      </c>
      <c r="W7" s="969"/>
      <c r="X7" s="970"/>
      <c r="Y7" s="968">
        <f>I7*O7/10</f>
        <v>0</v>
      </c>
      <c r="Z7" s="969"/>
      <c r="AA7" s="970"/>
      <c r="AB7" s="968">
        <f>K7*O7/10</f>
        <v>0</v>
      </c>
      <c r="AC7" s="969"/>
      <c r="AD7" s="970"/>
      <c r="AE7" s="968">
        <f>M7*O7/10</f>
        <v>0</v>
      </c>
      <c r="AF7" s="969"/>
      <c r="AG7" s="970"/>
      <c r="AH7" s="978"/>
      <c r="AI7" s="979"/>
      <c r="AJ7" s="979"/>
      <c r="AK7" s="980"/>
    </row>
    <row r="8" spans="1:37" s="95" customFormat="1" ht="18.649999999999999" customHeight="1" x14ac:dyDescent="0.2">
      <c r="B8" s="566"/>
      <c r="C8" s="866"/>
      <c r="D8" s="567"/>
      <c r="E8" s="906"/>
      <c r="F8" s="908"/>
      <c r="G8" s="906"/>
      <c r="H8" s="908"/>
      <c r="I8" s="906"/>
      <c r="J8" s="908"/>
      <c r="K8" s="906"/>
      <c r="L8" s="908"/>
      <c r="M8" s="906"/>
      <c r="N8" s="908"/>
      <c r="O8" s="962"/>
      <c r="P8" s="963"/>
      <c r="Q8" s="966"/>
      <c r="R8" s="967"/>
      <c r="S8" s="971"/>
      <c r="T8" s="972"/>
      <c r="U8" s="973"/>
      <c r="V8" s="971"/>
      <c r="W8" s="972"/>
      <c r="X8" s="973"/>
      <c r="Y8" s="971"/>
      <c r="Z8" s="972"/>
      <c r="AA8" s="973"/>
      <c r="AB8" s="971"/>
      <c r="AC8" s="972"/>
      <c r="AD8" s="973"/>
      <c r="AE8" s="971"/>
      <c r="AF8" s="972"/>
      <c r="AG8" s="973"/>
      <c r="AH8" s="981"/>
      <c r="AI8" s="982"/>
      <c r="AJ8" s="982"/>
      <c r="AK8" s="983"/>
    </row>
    <row r="9" spans="1:37" s="95" customFormat="1" ht="18.649999999999999" customHeight="1" x14ac:dyDescent="0.2">
      <c r="B9" s="564" t="s">
        <v>603</v>
      </c>
      <c r="C9" s="865"/>
      <c r="D9" s="565"/>
      <c r="E9" s="903"/>
      <c r="F9" s="905"/>
      <c r="G9" s="903"/>
      <c r="H9" s="905"/>
      <c r="I9" s="903"/>
      <c r="J9" s="905"/>
      <c r="K9" s="903"/>
      <c r="L9" s="905"/>
      <c r="M9" s="903"/>
      <c r="N9" s="905"/>
      <c r="O9" s="960">
        <v>8000</v>
      </c>
      <c r="P9" s="961"/>
      <c r="Q9" s="964" t="s">
        <v>134</v>
      </c>
      <c r="R9" s="965"/>
      <c r="S9" s="968">
        <f>E9*O9/10</f>
        <v>0</v>
      </c>
      <c r="T9" s="969"/>
      <c r="U9" s="970"/>
      <c r="V9" s="968">
        <f>G9*O9/10</f>
        <v>0</v>
      </c>
      <c r="W9" s="969"/>
      <c r="X9" s="970"/>
      <c r="Y9" s="968">
        <f>I9*O9/10</f>
        <v>0</v>
      </c>
      <c r="Z9" s="969"/>
      <c r="AA9" s="970"/>
      <c r="AB9" s="968">
        <f>K9*O9/10</f>
        <v>0</v>
      </c>
      <c r="AC9" s="969"/>
      <c r="AD9" s="970"/>
      <c r="AE9" s="968">
        <f>M9*O9/10</f>
        <v>0</v>
      </c>
      <c r="AF9" s="969"/>
      <c r="AG9" s="970"/>
      <c r="AH9" s="978"/>
      <c r="AI9" s="979"/>
      <c r="AJ9" s="979"/>
      <c r="AK9" s="980"/>
    </row>
    <row r="10" spans="1:37" s="95" customFormat="1" ht="18.649999999999999" customHeight="1" x14ac:dyDescent="0.2">
      <c r="B10" s="566"/>
      <c r="C10" s="866"/>
      <c r="D10" s="567"/>
      <c r="E10" s="906"/>
      <c r="F10" s="908"/>
      <c r="G10" s="906"/>
      <c r="H10" s="908"/>
      <c r="I10" s="906"/>
      <c r="J10" s="908"/>
      <c r="K10" s="906"/>
      <c r="L10" s="908"/>
      <c r="M10" s="906"/>
      <c r="N10" s="908"/>
      <c r="O10" s="962"/>
      <c r="P10" s="963"/>
      <c r="Q10" s="966"/>
      <c r="R10" s="967"/>
      <c r="S10" s="971"/>
      <c r="T10" s="972"/>
      <c r="U10" s="973"/>
      <c r="V10" s="971"/>
      <c r="W10" s="972"/>
      <c r="X10" s="973"/>
      <c r="Y10" s="971"/>
      <c r="Z10" s="972"/>
      <c r="AA10" s="973"/>
      <c r="AB10" s="971"/>
      <c r="AC10" s="972"/>
      <c r="AD10" s="973"/>
      <c r="AE10" s="971"/>
      <c r="AF10" s="972"/>
      <c r="AG10" s="973"/>
      <c r="AH10" s="981"/>
      <c r="AI10" s="982"/>
      <c r="AJ10" s="982"/>
      <c r="AK10" s="983"/>
    </row>
    <row r="11" spans="1:37" s="95" customFormat="1" ht="18.649999999999999" customHeight="1" x14ac:dyDescent="0.2">
      <c r="B11" s="564" t="s">
        <v>604</v>
      </c>
      <c r="C11" s="865"/>
      <c r="D11" s="565"/>
      <c r="E11" s="903"/>
      <c r="F11" s="905"/>
      <c r="G11" s="903"/>
      <c r="H11" s="905"/>
      <c r="I11" s="903"/>
      <c r="J11" s="905"/>
      <c r="K11" s="903"/>
      <c r="L11" s="905"/>
      <c r="M11" s="903"/>
      <c r="N11" s="905"/>
      <c r="O11" s="960">
        <v>3000</v>
      </c>
      <c r="P11" s="961"/>
      <c r="Q11" s="964" t="s">
        <v>134</v>
      </c>
      <c r="R11" s="965"/>
      <c r="S11" s="968">
        <f>E11*O11/10</f>
        <v>0</v>
      </c>
      <c r="T11" s="969"/>
      <c r="U11" s="970"/>
      <c r="V11" s="968">
        <f>G11*O11/10</f>
        <v>0</v>
      </c>
      <c r="W11" s="969"/>
      <c r="X11" s="970"/>
      <c r="Y11" s="968">
        <f>I11*O11/10</f>
        <v>0</v>
      </c>
      <c r="Z11" s="969"/>
      <c r="AA11" s="970"/>
      <c r="AB11" s="968">
        <f>K11*O11/10</f>
        <v>0</v>
      </c>
      <c r="AC11" s="969"/>
      <c r="AD11" s="970"/>
      <c r="AE11" s="968">
        <f>M11*O11/10</f>
        <v>0</v>
      </c>
      <c r="AF11" s="969"/>
      <c r="AG11" s="970"/>
      <c r="AH11" s="978"/>
      <c r="AI11" s="979"/>
      <c r="AJ11" s="979"/>
      <c r="AK11" s="980"/>
    </row>
    <row r="12" spans="1:37" s="95" customFormat="1" ht="18.649999999999999" customHeight="1" x14ac:dyDescent="0.2">
      <c r="B12" s="566"/>
      <c r="C12" s="866"/>
      <c r="D12" s="567"/>
      <c r="E12" s="906"/>
      <c r="F12" s="908"/>
      <c r="G12" s="906"/>
      <c r="H12" s="908"/>
      <c r="I12" s="906"/>
      <c r="J12" s="908"/>
      <c r="K12" s="906"/>
      <c r="L12" s="908"/>
      <c r="M12" s="906"/>
      <c r="N12" s="908"/>
      <c r="O12" s="962"/>
      <c r="P12" s="963"/>
      <c r="Q12" s="966"/>
      <c r="R12" s="967"/>
      <c r="S12" s="971"/>
      <c r="T12" s="972"/>
      <c r="U12" s="973"/>
      <c r="V12" s="971"/>
      <c r="W12" s="972"/>
      <c r="X12" s="973"/>
      <c r="Y12" s="971"/>
      <c r="Z12" s="972"/>
      <c r="AA12" s="973"/>
      <c r="AB12" s="971"/>
      <c r="AC12" s="972"/>
      <c r="AD12" s="973"/>
      <c r="AE12" s="971"/>
      <c r="AF12" s="972"/>
      <c r="AG12" s="973"/>
      <c r="AH12" s="981"/>
      <c r="AI12" s="982"/>
      <c r="AJ12" s="982"/>
      <c r="AK12" s="983"/>
    </row>
    <row r="13" spans="1:37" s="95" customFormat="1" ht="18.649999999999999" customHeight="1" x14ac:dyDescent="0.2">
      <c r="B13" s="564" t="s">
        <v>605</v>
      </c>
      <c r="C13" s="865"/>
      <c r="D13" s="565"/>
      <c r="E13" s="903"/>
      <c r="F13" s="905"/>
      <c r="G13" s="903"/>
      <c r="H13" s="905"/>
      <c r="I13" s="903"/>
      <c r="J13" s="905"/>
      <c r="K13" s="903"/>
      <c r="L13" s="905"/>
      <c r="M13" s="903"/>
      <c r="N13" s="905"/>
      <c r="O13" s="960">
        <v>4000</v>
      </c>
      <c r="P13" s="961"/>
      <c r="Q13" s="964" t="s">
        <v>134</v>
      </c>
      <c r="R13" s="965"/>
      <c r="S13" s="968">
        <f>E13*O13/10</f>
        <v>0</v>
      </c>
      <c r="T13" s="969"/>
      <c r="U13" s="970"/>
      <c r="V13" s="968">
        <f>G13*O13/10</f>
        <v>0</v>
      </c>
      <c r="W13" s="969"/>
      <c r="X13" s="970"/>
      <c r="Y13" s="968">
        <f>I13*O13/10</f>
        <v>0</v>
      </c>
      <c r="Z13" s="969"/>
      <c r="AA13" s="970"/>
      <c r="AB13" s="968">
        <f>K13*O13/10</f>
        <v>0</v>
      </c>
      <c r="AC13" s="969"/>
      <c r="AD13" s="970"/>
      <c r="AE13" s="968">
        <f>M13*O13/10</f>
        <v>0</v>
      </c>
      <c r="AF13" s="969"/>
      <c r="AG13" s="970"/>
      <c r="AH13" s="978"/>
      <c r="AI13" s="979"/>
      <c r="AJ13" s="979"/>
      <c r="AK13" s="980"/>
    </row>
    <row r="14" spans="1:37" s="95" customFormat="1" ht="18.649999999999999" customHeight="1" x14ac:dyDescent="0.2">
      <c r="B14" s="566"/>
      <c r="C14" s="866"/>
      <c r="D14" s="567"/>
      <c r="E14" s="906"/>
      <c r="F14" s="908"/>
      <c r="G14" s="906"/>
      <c r="H14" s="908"/>
      <c r="I14" s="906"/>
      <c r="J14" s="908"/>
      <c r="K14" s="906"/>
      <c r="L14" s="908"/>
      <c r="M14" s="906"/>
      <c r="N14" s="908"/>
      <c r="O14" s="962"/>
      <c r="P14" s="963"/>
      <c r="Q14" s="966"/>
      <c r="R14" s="967"/>
      <c r="S14" s="971"/>
      <c r="T14" s="972"/>
      <c r="U14" s="973"/>
      <c r="V14" s="971"/>
      <c r="W14" s="972"/>
      <c r="X14" s="973"/>
      <c r="Y14" s="971"/>
      <c r="Z14" s="972"/>
      <c r="AA14" s="973"/>
      <c r="AB14" s="971"/>
      <c r="AC14" s="972"/>
      <c r="AD14" s="973"/>
      <c r="AE14" s="971"/>
      <c r="AF14" s="972"/>
      <c r="AG14" s="973"/>
      <c r="AH14" s="981"/>
      <c r="AI14" s="982"/>
      <c r="AJ14" s="982"/>
      <c r="AK14" s="983"/>
    </row>
    <row r="15" spans="1:37" s="95" customFormat="1" ht="18.649999999999999" customHeight="1" x14ac:dyDescent="0.2">
      <c r="B15" s="564" t="s">
        <v>606</v>
      </c>
      <c r="C15" s="865"/>
      <c r="D15" s="565"/>
      <c r="E15" s="903"/>
      <c r="F15" s="905"/>
      <c r="G15" s="903"/>
      <c r="H15" s="905"/>
      <c r="I15" s="903"/>
      <c r="J15" s="905"/>
      <c r="K15" s="903"/>
      <c r="L15" s="905"/>
      <c r="M15" s="903"/>
      <c r="N15" s="905"/>
      <c r="O15" s="960">
        <v>3000</v>
      </c>
      <c r="P15" s="961"/>
      <c r="Q15" s="964" t="s">
        <v>134</v>
      </c>
      <c r="R15" s="965"/>
      <c r="S15" s="968">
        <f>E15*O15/10</f>
        <v>0</v>
      </c>
      <c r="T15" s="969"/>
      <c r="U15" s="970"/>
      <c r="V15" s="968">
        <f>G15*O15/10</f>
        <v>0</v>
      </c>
      <c r="W15" s="969"/>
      <c r="X15" s="970"/>
      <c r="Y15" s="968">
        <f>I15*O15/10</f>
        <v>0</v>
      </c>
      <c r="Z15" s="969"/>
      <c r="AA15" s="970"/>
      <c r="AB15" s="968">
        <f>K15*O15/10</f>
        <v>0</v>
      </c>
      <c r="AC15" s="969"/>
      <c r="AD15" s="970"/>
      <c r="AE15" s="968">
        <f>M15*O15/10</f>
        <v>0</v>
      </c>
      <c r="AF15" s="969"/>
      <c r="AG15" s="970"/>
      <c r="AH15" s="978"/>
      <c r="AI15" s="979"/>
      <c r="AJ15" s="979"/>
      <c r="AK15" s="980"/>
    </row>
    <row r="16" spans="1:37" s="95" customFormat="1" ht="18.649999999999999" customHeight="1" thickBot="1" x14ac:dyDescent="0.25">
      <c r="B16" s="1009"/>
      <c r="C16" s="1010"/>
      <c r="D16" s="1011"/>
      <c r="E16" s="984"/>
      <c r="F16" s="985"/>
      <c r="G16" s="984"/>
      <c r="H16" s="985"/>
      <c r="I16" s="984"/>
      <c r="J16" s="985"/>
      <c r="K16" s="984"/>
      <c r="L16" s="985"/>
      <c r="M16" s="984"/>
      <c r="N16" s="985"/>
      <c r="O16" s="986"/>
      <c r="P16" s="987"/>
      <c r="Q16" s="1004"/>
      <c r="R16" s="1005"/>
      <c r="S16" s="1006"/>
      <c r="T16" s="1007"/>
      <c r="U16" s="1008"/>
      <c r="V16" s="1006"/>
      <c r="W16" s="1007"/>
      <c r="X16" s="1008"/>
      <c r="Y16" s="1006"/>
      <c r="Z16" s="1007"/>
      <c r="AA16" s="1008"/>
      <c r="AB16" s="1006"/>
      <c r="AC16" s="1007"/>
      <c r="AD16" s="1008"/>
      <c r="AE16" s="1006"/>
      <c r="AF16" s="1007"/>
      <c r="AG16" s="1008"/>
      <c r="AH16" s="994"/>
      <c r="AI16" s="995"/>
      <c r="AJ16" s="995"/>
      <c r="AK16" s="996"/>
    </row>
    <row r="17" spans="2:37" s="95" customFormat="1" ht="25.5" customHeight="1" thickTop="1" x14ac:dyDescent="0.6">
      <c r="B17" s="997" t="s">
        <v>20</v>
      </c>
      <c r="C17" s="998"/>
      <c r="D17" s="999"/>
      <c r="E17" s="1000">
        <f>SUM(E5:F16)</f>
        <v>0</v>
      </c>
      <c r="F17" s="1001"/>
      <c r="G17" s="1000">
        <f>SUM(G5:H16)</f>
        <v>0</v>
      </c>
      <c r="H17" s="1001"/>
      <c r="I17" s="1000">
        <f>SUM(I5:J16)</f>
        <v>0</v>
      </c>
      <c r="J17" s="1001"/>
      <c r="K17" s="1000">
        <f>SUM(K5:L16)</f>
        <v>0</v>
      </c>
      <c r="L17" s="1001"/>
      <c r="M17" s="1000">
        <f>SUM(M5:N16)</f>
        <v>0</v>
      </c>
      <c r="N17" s="1001"/>
      <c r="O17" s="1002"/>
      <c r="P17" s="1003"/>
      <c r="Q17" s="1003"/>
      <c r="R17" s="346"/>
      <c r="S17" s="988">
        <f>SUM(S5:U16)</f>
        <v>0</v>
      </c>
      <c r="T17" s="989"/>
      <c r="U17" s="990"/>
      <c r="V17" s="988">
        <f>SUM(V5:X16)</f>
        <v>0</v>
      </c>
      <c r="W17" s="989"/>
      <c r="X17" s="990"/>
      <c r="Y17" s="988">
        <f>SUM(Y5:AA16)</f>
        <v>0</v>
      </c>
      <c r="Z17" s="989"/>
      <c r="AA17" s="990"/>
      <c r="AB17" s="988">
        <f>SUM(AB5:AD16)</f>
        <v>0</v>
      </c>
      <c r="AC17" s="989"/>
      <c r="AD17" s="990"/>
      <c r="AE17" s="988">
        <f>SUM(AE5:AG16)</f>
        <v>0</v>
      </c>
      <c r="AF17" s="989"/>
      <c r="AG17" s="990"/>
      <c r="AH17" s="991"/>
      <c r="AI17" s="992"/>
      <c r="AJ17" s="992"/>
      <c r="AK17" s="993"/>
    </row>
    <row r="19" spans="2:37" ht="18" customHeight="1" x14ac:dyDescent="0.2">
      <c r="B19" s="94" t="s">
        <v>607</v>
      </c>
    </row>
    <row r="20" spans="2:37" ht="18" customHeight="1" x14ac:dyDescent="0.2">
      <c r="B20" s="94" t="s">
        <v>608</v>
      </c>
    </row>
    <row r="21" spans="2:37" ht="18" customHeight="1" x14ac:dyDescent="0.2">
      <c r="B21" s="94" t="s">
        <v>609</v>
      </c>
    </row>
    <row r="23" spans="2:37" ht="18" customHeight="1" x14ac:dyDescent="0.2">
      <c r="B23" s="94" t="s">
        <v>610</v>
      </c>
    </row>
    <row r="24" spans="2:37" ht="18" customHeight="1" x14ac:dyDescent="0.2">
      <c r="B24" s="94" t="s">
        <v>611</v>
      </c>
      <c r="C24" s="94" t="s">
        <v>612</v>
      </c>
    </row>
    <row r="25" spans="2:37" ht="18" customHeight="1" x14ac:dyDescent="0.2">
      <c r="B25" s="94" t="s">
        <v>613</v>
      </c>
    </row>
    <row r="27" spans="2:37" ht="18" customHeight="1" x14ac:dyDescent="0.2">
      <c r="B27" s="94" t="s">
        <v>614</v>
      </c>
    </row>
    <row r="28" spans="2:37" ht="18" customHeight="1" x14ac:dyDescent="0.2">
      <c r="C28" s="94" t="s">
        <v>615</v>
      </c>
    </row>
    <row r="29" spans="2:37" ht="18" customHeight="1" x14ac:dyDescent="0.2">
      <c r="C29" s="94" t="s">
        <v>616</v>
      </c>
    </row>
    <row r="30" spans="2:37" ht="18" customHeight="1" x14ac:dyDescent="0.2">
      <c r="C30" s="94" t="s">
        <v>617</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J3" sqref="J3"/>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618</v>
      </c>
    </row>
    <row r="2" spans="2:10" ht="22.5" x14ac:dyDescent="0.2">
      <c r="B2" s="3" t="s">
        <v>619</v>
      </c>
      <c r="C2" s="4"/>
      <c r="D2" s="4"/>
      <c r="E2" s="4"/>
      <c r="F2" s="4"/>
      <c r="G2" s="4"/>
      <c r="H2" s="4"/>
      <c r="I2" s="4"/>
      <c r="J2" s="4" t="s">
        <v>492</v>
      </c>
    </row>
    <row r="3" spans="2:10" s="18" customFormat="1" ht="24" customHeight="1" x14ac:dyDescent="0.2">
      <c r="J3" s="347"/>
    </row>
    <row r="4" spans="2:10" s="2" customFormat="1" ht="14.25" customHeight="1" x14ac:dyDescent="0.2">
      <c r="B4" s="7"/>
      <c r="C4" s="7"/>
      <c r="D4" s="92"/>
      <c r="E4" s="7"/>
      <c r="F4" s="4"/>
      <c r="G4" s="7"/>
      <c r="H4" s="92"/>
      <c r="I4" s="7"/>
      <c r="J4" s="9"/>
    </row>
    <row r="5" spans="2:10" x14ac:dyDescent="0.2">
      <c r="B5" s="10"/>
      <c r="C5" s="11"/>
      <c r="D5" s="12"/>
      <c r="E5" s="12"/>
      <c r="F5" s="12"/>
      <c r="G5" s="12"/>
      <c r="H5" s="12"/>
      <c r="I5" s="12"/>
      <c r="J5" s="90"/>
    </row>
    <row r="6" spans="2:10" x14ac:dyDescent="0.2">
      <c r="B6" s="10"/>
      <c r="C6" s="14"/>
      <c r="J6" s="10"/>
    </row>
    <row r="7" spans="2:10" x14ac:dyDescent="0.2">
      <c r="B7" s="10"/>
      <c r="C7" s="14"/>
      <c r="J7" s="10"/>
    </row>
    <row r="8" spans="2:10" x14ac:dyDescent="0.2">
      <c r="B8" s="10"/>
      <c r="C8" s="14"/>
      <c r="J8" s="10"/>
    </row>
    <row r="9" spans="2:10" x14ac:dyDescent="0.2">
      <c r="B9" s="10"/>
      <c r="C9" s="14"/>
      <c r="J9" s="10"/>
    </row>
    <row r="10" spans="2:10" x14ac:dyDescent="0.2">
      <c r="B10" s="10"/>
      <c r="C10" s="14"/>
      <c r="J10" s="10"/>
    </row>
    <row r="11" spans="2:10" x14ac:dyDescent="0.2">
      <c r="B11" s="10"/>
      <c r="C11" s="14"/>
      <c r="J11" s="10"/>
    </row>
    <row r="12" spans="2:10" x14ac:dyDescent="0.2">
      <c r="B12" s="10"/>
      <c r="C12" s="14"/>
      <c r="J12" s="10"/>
    </row>
    <row r="13" spans="2:10" x14ac:dyDescent="0.2">
      <c r="B13" s="10"/>
      <c r="C13" s="14"/>
      <c r="J13" s="10"/>
    </row>
    <row r="14" spans="2:10" x14ac:dyDescent="0.2">
      <c r="B14" s="10"/>
      <c r="C14" s="14"/>
      <c r="J14" s="10"/>
    </row>
    <row r="15" spans="2:10" x14ac:dyDescent="0.2">
      <c r="B15" s="10"/>
      <c r="C15" s="14"/>
      <c r="J15" s="10"/>
    </row>
    <row r="16" spans="2:10" x14ac:dyDescent="0.2">
      <c r="B16" s="10"/>
      <c r="C16" s="14"/>
      <c r="J16" s="10"/>
    </row>
    <row r="17" spans="2:10" x14ac:dyDescent="0.2">
      <c r="B17" s="10"/>
      <c r="C17" s="14"/>
      <c r="J17" s="10"/>
    </row>
    <row r="18" spans="2:10" x14ac:dyDescent="0.2">
      <c r="B18" s="10"/>
      <c r="C18" s="14"/>
      <c r="J18" s="10"/>
    </row>
    <row r="19" spans="2:10" x14ac:dyDescent="0.2">
      <c r="B19" s="10"/>
      <c r="C19" s="14"/>
      <c r="J19" s="10"/>
    </row>
    <row r="20" spans="2:10" x14ac:dyDescent="0.2">
      <c r="B20" s="10"/>
      <c r="C20" s="14"/>
      <c r="J20" s="10"/>
    </row>
    <row r="21" spans="2:10" x14ac:dyDescent="0.2">
      <c r="B21" s="10"/>
      <c r="C21" s="14"/>
      <c r="J21" s="10"/>
    </row>
    <row r="22" spans="2:10" x14ac:dyDescent="0.2">
      <c r="B22" s="10"/>
      <c r="C22" s="14"/>
      <c r="J22" s="10"/>
    </row>
    <row r="23" spans="2:10" x14ac:dyDescent="0.2">
      <c r="B23" s="10"/>
      <c r="C23" s="14"/>
      <c r="J23" s="10"/>
    </row>
    <row r="24" spans="2:10" x14ac:dyDescent="0.2">
      <c r="B24" s="10"/>
      <c r="C24" s="14"/>
      <c r="J24" s="10"/>
    </row>
    <row r="25" spans="2:10" x14ac:dyDescent="0.2">
      <c r="B25" s="10"/>
      <c r="C25" s="14"/>
      <c r="J25" s="10"/>
    </row>
    <row r="26" spans="2:10" x14ac:dyDescent="0.2">
      <c r="B26" s="10"/>
      <c r="C26" s="14"/>
      <c r="J26" s="10"/>
    </row>
    <row r="27" spans="2:10" x14ac:dyDescent="0.2">
      <c r="B27" s="10"/>
      <c r="C27" s="14"/>
      <c r="J27" s="10"/>
    </row>
    <row r="28" spans="2:10" x14ac:dyDescent="0.2">
      <c r="B28" s="10"/>
      <c r="C28" s="14"/>
      <c r="J28" s="10"/>
    </row>
    <row r="29" spans="2:10" x14ac:dyDescent="0.2">
      <c r="B29" s="10"/>
      <c r="C29" s="14"/>
      <c r="J29" s="10"/>
    </row>
    <row r="30" spans="2:10" x14ac:dyDescent="0.2">
      <c r="B30" s="10"/>
      <c r="C30" s="14"/>
      <c r="J30" s="10"/>
    </row>
    <row r="31" spans="2:10" x14ac:dyDescent="0.2">
      <c r="B31" s="10"/>
      <c r="C31" s="15"/>
      <c r="D31" s="16"/>
      <c r="E31" s="16"/>
      <c r="F31" s="16"/>
      <c r="G31" s="16"/>
      <c r="H31" s="16"/>
      <c r="I31" s="16"/>
      <c r="J31" s="17"/>
    </row>
    <row r="32" spans="2:10" x14ac:dyDescent="0.2">
      <c r="C32" s="1" t="s">
        <v>620</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topLeftCell="A24" zoomScale="69" zoomScaleNormal="98" zoomScaleSheetLayoutView="69" workbookViewId="0">
      <selection activeCell="I73" sqref="I73"/>
    </sheetView>
  </sheetViews>
  <sheetFormatPr defaultColWidth="9" defaultRowHeight="16" x14ac:dyDescent="0.2"/>
  <cols>
    <col min="1" max="1" width="7.36328125" style="19" bestFit="1" customWidth="1"/>
    <col min="2" max="2" width="9.453125" style="19" customWidth="1"/>
    <col min="3" max="3" width="9.26953125" style="19" customWidth="1"/>
    <col min="4" max="5" width="24.6328125" style="19" customWidth="1"/>
    <col min="6" max="6" width="9.453125" style="19" customWidth="1"/>
    <col min="7" max="7" width="8.08984375" style="19" customWidth="1"/>
    <col min="8" max="8" width="29" style="19" customWidth="1"/>
    <col min="9" max="9" width="10.90625" style="19" customWidth="1"/>
    <col min="10" max="10" width="19.08984375" style="19" customWidth="1"/>
    <col min="11" max="11" width="9.54296875" style="33" bestFit="1" customWidth="1"/>
    <col min="12" max="12" width="11.36328125" style="33" customWidth="1"/>
    <col min="13" max="13" width="17.90625" style="33" customWidth="1"/>
    <col min="14" max="14" width="21.90625" style="33" customWidth="1"/>
    <col min="15" max="15" width="48.26953125" style="33" customWidth="1"/>
    <col min="16" max="16" width="9" style="19"/>
    <col min="17" max="17" width="36" style="19" customWidth="1"/>
    <col min="18" max="18" width="33" style="19" customWidth="1"/>
    <col min="19" max="19" width="31.7265625" style="19" customWidth="1"/>
    <col min="20" max="20" width="64.26953125" style="19" customWidth="1"/>
    <col min="21" max="16384" width="9" style="19"/>
  </cols>
  <sheetData>
    <row r="1" spans="1:20" ht="42.75" customHeight="1" x14ac:dyDescent="0.2">
      <c r="A1" s="1012"/>
      <c r="B1" s="1012"/>
      <c r="C1" s="1012"/>
      <c r="D1" s="1012"/>
      <c r="E1" s="1012"/>
      <c r="F1" s="1012"/>
      <c r="G1" s="1012"/>
      <c r="H1" s="1012"/>
      <c r="I1" s="1012"/>
      <c r="J1" s="1012"/>
      <c r="K1" s="1022" t="s">
        <v>403</v>
      </c>
      <c r="L1" s="1023"/>
      <c r="M1" s="1023"/>
      <c r="N1" s="1023"/>
      <c r="O1" s="1024"/>
      <c r="P1" s="1013" t="s">
        <v>404</v>
      </c>
      <c r="Q1" s="1015" t="s">
        <v>405</v>
      </c>
      <c r="R1" s="74" t="s">
        <v>425</v>
      </c>
      <c r="S1" s="68"/>
      <c r="T1" s="69"/>
    </row>
    <row r="2" spans="1:20" ht="48" x14ac:dyDescent="0.2">
      <c r="A2" s="59" t="s">
        <v>366</v>
      </c>
      <c r="B2" s="60" t="s">
        <v>367</v>
      </c>
      <c r="C2" s="59" t="s">
        <v>368</v>
      </c>
      <c r="D2" s="48" t="s">
        <v>373</v>
      </c>
      <c r="E2" s="61" t="s">
        <v>374</v>
      </c>
      <c r="F2" s="62" t="s">
        <v>375</v>
      </c>
      <c r="G2" s="59" t="s">
        <v>369</v>
      </c>
      <c r="H2" s="63" t="s">
        <v>370</v>
      </c>
      <c r="I2" s="47" t="s">
        <v>371</v>
      </c>
      <c r="J2" s="48" t="s">
        <v>372</v>
      </c>
      <c r="K2" s="64" t="s">
        <v>283</v>
      </c>
      <c r="L2" s="20" t="s">
        <v>394</v>
      </c>
      <c r="M2" s="1031" t="s">
        <v>393</v>
      </c>
      <c r="N2" s="1032"/>
      <c r="O2" s="20" t="s">
        <v>85</v>
      </c>
      <c r="P2" s="1014"/>
      <c r="Q2" s="1015"/>
      <c r="R2" s="1028" t="s">
        <v>414</v>
      </c>
      <c r="S2" s="1029"/>
      <c r="T2" s="1030"/>
    </row>
    <row r="3" spans="1:20" ht="18" customHeight="1" x14ac:dyDescent="0.2">
      <c r="A3" s="21" t="s">
        <v>57</v>
      </c>
      <c r="B3" s="22" t="s">
        <v>6</v>
      </c>
      <c r="C3" s="23" t="s">
        <v>6</v>
      </c>
      <c r="D3" s="29" t="s">
        <v>284</v>
      </c>
      <c r="E3" s="21" t="s">
        <v>232</v>
      </c>
      <c r="F3" s="23" t="s">
        <v>81</v>
      </c>
      <c r="G3" s="21" t="s">
        <v>131</v>
      </c>
      <c r="H3" s="21" t="s">
        <v>289</v>
      </c>
      <c r="I3" s="43">
        <v>1</v>
      </c>
      <c r="J3" s="29" t="s">
        <v>302</v>
      </c>
      <c r="K3" s="360">
        <v>200</v>
      </c>
      <c r="L3" s="24" t="s">
        <v>97</v>
      </c>
      <c r="M3" s="24" t="s">
        <v>98</v>
      </c>
      <c r="N3" s="24" t="s">
        <v>98</v>
      </c>
      <c r="O3" s="24" t="s">
        <v>320</v>
      </c>
      <c r="P3" s="67"/>
      <c r="R3" s="1025" t="s">
        <v>420</v>
      </c>
      <c r="S3" s="1026"/>
      <c r="T3" s="1027"/>
    </row>
    <row r="4" spans="1:20" ht="18" customHeight="1" x14ac:dyDescent="0.2">
      <c r="A4" s="25" t="s">
        <v>76</v>
      </c>
      <c r="B4" s="26"/>
      <c r="C4" s="27" t="s">
        <v>125</v>
      </c>
      <c r="D4" s="30" t="s">
        <v>285</v>
      </c>
      <c r="E4" s="27" t="s">
        <v>233</v>
      </c>
      <c r="F4" s="27" t="s">
        <v>82</v>
      </c>
      <c r="G4" s="28" t="s">
        <v>132</v>
      </c>
      <c r="H4" s="27" t="s">
        <v>290</v>
      </c>
      <c r="I4" s="44">
        <v>2</v>
      </c>
      <c r="J4" s="30" t="s">
        <v>303</v>
      </c>
      <c r="K4" s="360">
        <v>300</v>
      </c>
      <c r="L4" s="24" t="s">
        <v>97</v>
      </c>
      <c r="M4" s="24" t="s">
        <v>99</v>
      </c>
      <c r="N4" s="24" t="s">
        <v>99</v>
      </c>
      <c r="O4" s="24" t="s">
        <v>321</v>
      </c>
      <c r="P4" s="67"/>
      <c r="R4" s="1028" t="s">
        <v>436</v>
      </c>
      <c r="S4" s="1029"/>
      <c r="T4" s="1030"/>
    </row>
    <row r="5" spans="1:20" ht="18" customHeight="1" x14ac:dyDescent="0.2">
      <c r="C5" s="25" t="s">
        <v>126</v>
      </c>
      <c r="D5" s="30" t="s">
        <v>286</v>
      </c>
      <c r="E5" s="27" t="s">
        <v>234</v>
      </c>
      <c r="F5" s="28" t="s">
        <v>83</v>
      </c>
      <c r="G5" s="45"/>
      <c r="H5" s="27" t="s">
        <v>291</v>
      </c>
      <c r="I5" s="45"/>
      <c r="J5" s="30" t="s">
        <v>304</v>
      </c>
      <c r="K5" s="67"/>
      <c r="L5" s="67"/>
      <c r="M5" s="67"/>
      <c r="N5" s="67"/>
      <c r="O5" s="67"/>
      <c r="P5" s="67"/>
      <c r="R5" s="1028" t="s">
        <v>407</v>
      </c>
      <c r="S5" s="1029"/>
      <c r="T5" s="1030"/>
    </row>
    <row r="6" spans="1:20" ht="18" customHeight="1" x14ac:dyDescent="0.2">
      <c r="D6" s="30" t="s">
        <v>287</v>
      </c>
      <c r="E6" s="27" t="s">
        <v>235</v>
      </c>
      <c r="F6" s="25" t="s">
        <v>489</v>
      </c>
      <c r="G6" s="46"/>
      <c r="H6" s="27" t="s">
        <v>292</v>
      </c>
      <c r="J6" s="30" t="s">
        <v>305</v>
      </c>
      <c r="K6" s="360">
        <v>1</v>
      </c>
      <c r="L6" s="24" t="s">
        <v>100</v>
      </c>
      <c r="M6" s="24" t="s">
        <v>147</v>
      </c>
      <c r="N6" s="24" t="s">
        <v>86</v>
      </c>
      <c r="O6" s="24" t="s">
        <v>322</v>
      </c>
      <c r="P6" s="65"/>
      <c r="R6" s="42" t="s">
        <v>395</v>
      </c>
      <c r="T6" s="46"/>
    </row>
    <row r="7" spans="1:20" ht="18" customHeight="1" x14ac:dyDescent="0.2">
      <c r="D7" s="31" t="s">
        <v>288</v>
      </c>
      <c r="E7" s="27" t="s">
        <v>236</v>
      </c>
      <c r="F7" s="42"/>
      <c r="G7" s="46"/>
      <c r="H7" s="27" t="s">
        <v>293</v>
      </c>
      <c r="J7" s="30" t="s">
        <v>623</v>
      </c>
      <c r="K7" s="360">
        <v>2</v>
      </c>
      <c r="L7" s="24" t="s">
        <v>100</v>
      </c>
      <c r="M7" s="24" t="s">
        <v>147</v>
      </c>
      <c r="N7" s="24" t="s">
        <v>87</v>
      </c>
      <c r="O7" s="24" t="s">
        <v>323</v>
      </c>
      <c r="P7" s="66"/>
      <c r="R7" s="1028" t="s">
        <v>408</v>
      </c>
      <c r="S7" s="1029"/>
      <c r="T7" s="1030"/>
    </row>
    <row r="8" spans="1:20" ht="18" customHeight="1" x14ac:dyDescent="0.2">
      <c r="E8" s="27" t="s">
        <v>237</v>
      </c>
      <c r="F8" s="42"/>
      <c r="G8" s="46"/>
      <c r="H8" s="27" t="s">
        <v>294</v>
      </c>
      <c r="J8" s="30" t="s">
        <v>624</v>
      </c>
      <c r="K8" s="361">
        <v>301</v>
      </c>
      <c r="L8" s="89" t="s">
        <v>100</v>
      </c>
      <c r="M8" s="89" t="s">
        <v>88</v>
      </c>
      <c r="N8" s="89" t="s">
        <v>88</v>
      </c>
      <c r="O8" s="89" t="s">
        <v>459</v>
      </c>
      <c r="P8" s="66"/>
      <c r="R8" s="1028"/>
      <c r="S8" s="1029"/>
      <c r="T8" s="1030"/>
    </row>
    <row r="9" spans="1:20" ht="18" customHeight="1" x14ac:dyDescent="0.2">
      <c r="E9" s="27"/>
      <c r="F9" s="42"/>
      <c r="G9" s="46"/>
      <c r="H9" s="27"/>
      <c r="J9" s="30" t="s">
        <v>625</v>
      </c>
      <c r="K9" s="361">
        <v>302</v>
      </c>
      <c r="L9" s="89" t="s">
        <v>100</v>
      </c>
      <c r="M9" s="89" t="s">
        <v>88</v>
      </c>
      <c r="N9" s="89" t="s">
        <v>88</v>
      </c>
      <c r="O9" s="89" t="s">
        <v>460</v>
      </c>
      <c r="P9" s="66"/>
      <c r="R9" s="42"/>
      <c r="T9" s="46"/>
    </row>
    <row r="10" spans="1:20" ht="18" customHeight="1" x14ac:dyDescent="0.2">
      <c r="E10" s="27" t="s">
        <v>238</v>
      </c>
      <c r="F10" s="42"/>
      <c r="G10" s="46"/>
      <c r="H10" s="27" t="s">
        <v>295</v>
      </c>
      <c r="J10" s="30"/>
      <c r="K10" s="360">
        <v>4</v>
      </c>
      <c r="L10" s="24" t="s">
        <v>100</v>
      </c>
      <c r="M10" s="24" t="s">
        <v>89</v>
      </c>
      <c r="N10" s="24" t="s">
        <v>92</v>
      </c>
      <c r="O10" s="24" t="s">
        <v>324</v>
      </c>
      <c r="P10" s="66"/>
      <c r="R10" s="1025" t="s">
        <v>419</v>
      </c>
      <c r="S10" s="1026"/>
      <c r="T10" s="1027"/>
    </row>
    <row r="11" spans="1:20" ht="18" customHeight="1" x14ac:dyDescent="0.2">
      <c r="E11" s="27" t="s">
        <v>239</v>
      </c>
      <c r="F11" s="42"/>
      <c r="G11" s="46"/>
      <c r="H11" s="27" t="s">
        <v>296</v>
      </c>
      <c r="J11" s="31"/>
      <c r="K11" s="360">
        <v>5</v>
      </c>
      <c r="L11" s="24" t="s">
        <v>100</v>
      </c>
      <c r="M11" s="24" t="s">
        <v>89</v>
      </c>
      <c r="N11" s="24" t="s">
        <v>92</v>
      </c>
      <c r="O11" s="24" t="s">
        <v>325</v>
      </c>
      <c r="P11" s="66"/>
      <c r="R11" s="1016" t="s">
        <v>412</v>
      </c>
      <c r="S11" s="1017"/>
      <c r="T11" s="1018"/>
    </row>
    <row r="12" spans="1:20" ht="18" customHeight="1" x14ac:dyDescent="0.2">
      <c r="E12" s="25" t="s">
        <v>240</v>
      </c>
      <c r="F12" s="42"/>
      <c r="G12" s="46"/>
      <c r="H12" s="27" t="s">
        <v>297</v>
      </c>
      <c r="K12" s="360">
        <v>6</v>
      </c>
      <c r="L12" s="24" t="s">
        <v>100</v>
      </c>
      <c r="M12" s="24" t="s">
        <v>89</v>
      </c>
      <c r="N12" s="24" t="s">
        <v>92</v>
      </c>
      <c r="O12" s="24" t="s">
        <v>326</v>
      </c>
      <c r="P12" s="66"/>
      <c r="R12" s="75" t="s">
        <v>421</v>
      </c>
      <c r="S12" s="76"/>
      <c r="T12" s="77"/>
    </row>
    <row r="13" spans="1:20" ht="18" customHeight="1" x14ac:dyDescent="0.2">
      <c r="H13" s="27" t="s">
        <v>298</v>
      </c>
      <c r="K13" s="360">
        <v>7</v>
      </c>
      <c r="L13" s="24" t="s">
        <v>100</v>
      </c>
      <c r="M13" s="24" t="s">
        <v>89</v>
      </c>
      <c r="N13" s="24" t="s">
        <v>93</v>
      </c>
      <c r="O13" s="24" t="s">
        <v>327</v>
      </c>
      <c r="P13" s="66"/>
      <c r="R13" s="78" t="s">
        <v>399</v>
      </c>
      <c r="S13" s="57"/>
      <c r="T13" s="58"/>
    </row>
    <row r="14" spans="1:20" ht="18" customHeight="1" x14ac:dyDescent="0.2">
      <c r="H14" s="27" t="s">
        <v>299</v>
      </c>
      <c r="K14" s="360">
        <v>8</v>
      </c>
      <c r="L14" s="24" t="s">
        <v>100</v>
      </c>
      <c r="M14" s="24" t="s">
        <v>89</v>
      </c>
      <c r="N14" s="24" t="s">
        <v>93</v>
      </c>
      <c r="O14" s="24" t="s">
        <v>328</v>
      </c>
      <c r="P14" s="66"/>
      <c r="R14" s="78" t="s">
        <v>409</v>
      </c>
      <c r="S14" s="57"/>
      <c r="T14" s="58"/>
    </row>
    <row r="15" spans="1:20" ht="18" customHeight="1" x14ac:dyDescent="0.2">
      <c r="H15" s="27" t="s">
        <v>300</v>
      </c>
      <c r="K15" s="360">
        <v>9</v>
      </c>
      <c r="L15" s="24" t="s">
        <v>100</v>
      </c>
      <c r="M15" s="24" t="s">
        <v>89</v>
      </c>
      <c r="N15" s="24" t="s">
        <v>93</v>
      </c>
      <c r="O15" s="24" t="s">
        <v>329</v>
      </c>
      <c r="P15" s="66"/>
      <c r="R15" s="78" t="s">
        <v>396</v>
      </c>
      <c r="S15" s="57"/>
      <c r="T15" s="58"/>
    </row>
    <row r="16" spans="1:20" ht="18" customHeight="1" x14ac:dyDescent="0.2">
      <c r="H16" s="34" t="s">
        <v>301</v>
      </c>
      <c r="K16" s="360">
        <v>10</v>
      </c>
      <c r="L16" s="24" t="s">
        <v>100</v>
      </c>
      <c r="M16" s="24" t="s">
        <v>89</v>
      </c>
      <c r="N16" s="24" t="s">
        <v>94</v>
      </c>
      <c r="O16" s="24" t="s">
        <v>330</v>
      </c>
      <c r="P16" s="66"/>
      <c r="R16" s="78" t="s">
        <v>397</v>
      </c>
      <c r="S16" s="57"/>
      <c r="T16" s="58"/>
    </row>
    <row r="17" spans="11:20" ht="18" customHeight="1" x14ac:dyDescent="0.2">
      <c r="K17" s="360">
        <v>11</v>
      </c>
      <c r="L17" s="24" t="s">
        <v>100</v>
      </c>
      <c r="M17" s="24" t="s">
        <v>89</v>
      </c>
      <c r="N17" s="24" t="s">
        <v>94</v>
      </c>
      <c r="O17" s="24" t="s">
        <v>331</v>
      </c>
      <c r="P17" s="66"/>
      <c r="R17" s="54"/>
      <c r="S17" s="55"/>
      <c r="T17" s="56"/>
    </row>
    <row r="18" spans="11:20" ht="18" customHeight="1" x14ac:dyDescent="0.2">
      <c r="K18" s="360">
        <v>12</v>
      </c>
      <c r="L18" s="24" t="s">
        <v>100</v>
      </c>
      <c r="M18" s="24" t="s">
        <v>89</v>
      </c>
      <c r="N18" s="24" t="s">
        <v>94</v>
      </c>
      <c r="O18" s="24" t="s">
        <v>332</v>
      </c>
      <c r="P18" s="66"/>
      <c r="R18" s="54" t="s">
        <v>415</v>
      </c>
      <c r="T18" s="46"/>
    </row>
    <row r="19" spans="11:20" ht="18" customHeight="1" x14ac:dyDescent="0.2">
      <c r="K19" s="360">
        <v>13</v>
      </c>
      <c r="L19" s="24" t="s">
        <v>100</v>
      </c>
      <c r="M19" s="24" t="s">
        <v>89</v>
      </c>
      <c r="N19" s="24" t="s">
        <v>90</v>
      </c>
      <c r="O19" s="24" t="s">
        <v>333</v>
      </c>
      <c r="P19" s="66"/>
      <c r="R19" s="75" t="s">
        <v>422</v>
      </c>
      <c r="S19" s="55"/>
      <c r="T19" s="56"/>
    </row>
    <row r="20" spans="11:20" ht="18" customHeight="1" x14ac:dyDescent="0.2">
      <c r="K20" s="360">
        <v>14</v>
      </c>
      <c r="L20" s="24" t="s">
        <v>100</v>
      </c>
      <c r="M20" s="24" t="s">
        <v>89</v>
      </c>
      <c r="N20" s="24" t="s">
        <v>90</v>
      </c>
      <c r="O20" s="24" t="s">
        <v>334</v>
      </c>
      <c r="P20" s="66"/>
      <c r="R20" s="78" t="s">
        <v>410</v>
      </c>
      <c r="S20" s="55"/>
      <c r="T20" s="56"/>
    </row>
    <row r="21" spans="11:20" ht="18" customHeight="1" x14ac:dyDescent="0.2">
      <c r="K21" s="360">
        <v>15</v>
      </c>
      <c r="L21" s="24" t="s">
        <v>100</v>
      </c>
      <c r="M21" s="24" t="s">
        <v>89</v>
      </c>
      <c r="N21" s="24" t="s">
        <v>90</v>
      </c>
      <c r="O21" s="24" t="s">
        <v>335</v>
      </c>
      <c r="P21" s="66"/>
      <c r="R21" s="78" t="s">
        <v>411</v>
      </c>
      <c r="S21" s="55"/>
      <c r="T21" s="56"/>
    </row>
    <row r="22" spans="11:20" ht="18" customHeight="1" x14ac:dyDescent="0.2">
      <c r="K22" s="360">
        <v>16</v>
      </c>
      <c r="L22" s="24" t="s">
        <v>100</v>
      </c>
      <c r="M22" s="24" t="s">
        <v>89</v>
      </c>
      <c r="N22" s="24" t="s">
        <v>91</v>
      </c>
      <c r="O22" s="24" t="s">
        <v>336</v>
      </c>
      <c r="P22" s="66"/>
      <c r="R22" s="78" t="s">
        <v>416</v>
      </c>
      <c r="S22" s="55"/>
      <c r="T22" s="56"/>
    </row>
    <row r="23" spans="11:20" ht="18" customHeight="1" x14ac:dyDescent="0.2">
      <c r="K23" s="360">
        <v>17</v>
      </c>
      <c r="L23" s="24" t="s">
        <v>100</v>
      </c>
      <c r="M23" s="24" t="s">
        <v>101</v>
      </c>
      <c r="N23" s="24" t="s">
        <v>101</v>
      </c>
      <c r="O23" s="24" t="s">
        <v>337</v>
      </c>
      <c r="P23" s="66"/>
      <c r="R23" s="78" t="s">
        <v>398</v>
      </c>
      <c r="S23" s="55"/>
      <c r="T23" s="56"/>
    </row>
    <row r="24" spans="11:20" ht="18" customHeight="1" x14ac:dyDescent="0.2">
      <c r="K24" s="360">
        <v>18</v>
      </c>
      <c r="L24" s="24" t="s">
        <v>100</v>
      </c>
      <c r="M24" s="24" t="s">
        <v>101</v>
      </c>
      <c r="N24" s="24" t="s">
        <v>101</v>
      </c>
      <c r="O24" s="24" t="s">
        <v>338</v>
      </c>
      <c r="P24" s="66"/>
      <c r="R24" s="78" t="s">
        <v>417</v>
      </c>
      <c r="S24" s="55"/>
      <c r="T24" s="56"/>
    </row>
    <row r="25" spans="11:20" ht="18" customHeight="1" x14ac:dyDescent="0.2">
      <c r="K25" s="360">
        <v>19</v>
      </c>
      <c r="L25" s="24" t="s">
        <v>100</v>
      </c>
      <c r="M25" s="24" t="s">
        <v>101</v>
      </c>
      <c r="N25" s="24" t="s">
        <v>101</v>
      </c>
      <c r="O25" s="24" t="s">
        <v>339</v>
      </c>
      <c r="P25" s="66"/>
      <c r="R25" s="78" t="s">
        <v>424</v>
      </c>
      <c r="S25" s="55"/>
      <c r="T25" s="56"/>
    </row>
    <row r="26" spans="11:20" ht="18" customHeight="1" x14ac:dyDescent="0.2">
      <c r="K26" s="360">
        <v>20</v>
      </c>
      <c r="L26" s="24" t="s">
        <v>100</v>
      </c>
      <c r="M26" s="24" t="s">
        <v>101</v>
      </c>
      <c r="N26" s="24" t="s">
        <v>101</v>
      </c>
      <c r="O26" s="24" t="s">
        <v>340</v>
      </c>
      <c r="P26" s="66"/>
      <c r="R26" s="78"/>
      <c r="S26" s="55"/>
      <c r="T26" s="56"/>
    </row>
    <row r="27" spans="11:20" ht="18" customHeight="1" x14ac:dyDescent="0.2">
      <c r="K27" s="360">
        <v>21</v>
      </c>
      <c r="L27" s="24" t="s">
        <v>100</v>
      </c>
      <c r="M27" s="24" t="s">
        <v>101</v>
      </c>
      <c r="N27" s="24" t="s">
        <v>101</v>
      </c>
      <c r="O27" s="24" t="s">
        <v>341</v>
      </c>
      <c r="P27" s="66"/>
      <c r="R27" s="75" t="s">
        <v>418</v>
      </c>
      <c r="S27" s="55"/>
      <c r="T27" s="56"/>
    </row>
    <row r="28" spans="11:20" ht="18" customHeight="1" x14ac:dyDescent="0.2">
      <c r="K28" s="360">
        <v>22</v>
      </c>
      <c r="L28" s="24" t="s">
        <v>100</v>
      </c>
      <c r="M28" s="24" t="s">
        <v>101</v>
      </c>
      <c r="N28" s="24" t="s">
        <v>101</v>
      </c>
      <c r="O28" s="24" t="s">
        <v>342</v>
      </c>
      <c r="P28" s="66"/>
      <c r="R28" s="78" t="s">
        <v>434</v>
      </c>
      <c r="S28" s="55"/>
      <c r="T28" s="56"/>
    </row>
    <row r="29" spans="11:20" ht="18" customHeight="1" x14ac:dyDescent="0.2">
      <c r="K29" s="360">
        <v>23</v>
      </c>
      <c r="L29" s="24" t="s">
        <v>100</v>
      </c>
      <c r="M29" s="24" t="s">
        <v>101</v>
      </c>
      <c r="N29" s="24" t="s">
        <v>101</v>
      </c>
      <c r="O29" s="24" t="s">
        <v>343</v>
      </c>
      <c r="P29" s="66"/>
      <c r="R29" s="78" t="s">
        <v>400</v>
      </c>
      <c r="S29" s="55"/>
      <c r="T29" s="56"/>
    </row>
    <row r="30" spans="11:20" ht="18" customHeight="1" x14ac:dyDescent="0.2">
      <c r="K30" s="360">
        <v>24</v>
      </c>
      <c r="L30" s="24" t="s">
        <v>281</v>
      </c>
      <c r="M30" s="24" t="s">
        <v>148</v>
      </c>
      <c r="N30" s="24" t="s">
        <v>102</v>
      </c>
      <c r="O30" s="24" t="s">
        <v>344</v>
      </c>
      <c r="P30" s="66"/>
      <c r="R30" s="42"/>
      <c r="T30" s="46"/>
    </row>
    <row r="31" spans="11:20" ht="18" customHeight="1" x14ac:dyDescent="0.2">
      <c r="K31" s="360">
        <v>25</v>
      </c>
      <c r="L31" s="24" t="s">
        <v>281</v>
      </c>
      <c r="M31" s="24" t="s">
        <v>148</v>
      </c>
      <c r="N31" s="24" t="s">
        <v>102</v>
      </c>
      <c r="O31" s="24" t="s">
        <v>345</v>
      </c>
      <c r="P31" s="66"/>
      <c r="R31" s="54" t="s">
        <v>413</v>
      </c>
      <c r="S31" s="55"/>
      <c r="T31" s="56"/>
    </row>
    <row r="32" spans="11:20" ht="18" customHeight="1" x14ac:dyDescent="0.2">
      <c r="K32" s="360">
        <v>26</v>
      </c>
      <c r="L32" s="24" t="s">
        <v>281</v>
      </c>
      <c r="M32" s="24" t="s">
        <v>148</v>
      </c>
      <c r="N32" s="24" t="s">
        <v>102</v>
      </c>
      <c r="O32" s="24" t="s">
        <v>346</v>
      </c>
      <c r="P32" s="66"/>
      <c r="R32" s="1019" t="s">
        <v>423</v>
      </c>
      <c r="S32" s="1020"/>
      <c r="T32" s="1021"/>
    </row>
    <row r="33" spans="11:20" ht="18" customHeight="1" x14ac:dyDescent="0.2">
      <c r="K33" s="360">
        <v>27</v>
      </c>
      <c r="L33" s="24" t="s">
        <v>281</v>
      </c>
      <c r="M33" s="24" t="s">
        <v>148</v>
      </c>
      <c r="N33" s="24" t="s">
        <v>102</v>
      </c>
      <c r="O33" s="24" t="s">
        <v>347</v>
      </c>
      <c r="P33" s="66"/>
      <c r="R33" s="78" t="s">
        <v>401</v>
      </c>
      <c r="S33" s="55"/>
      <c r="T33" s="56"/>
    </row>
    <row r="34" spans="11:20" ht="18" customHeight="1" x14ac:dyDescent="0.2">
      <c r="K34" s="360">
        <v>28</v>
      </c>
      <c r="L34" s="24" t="s">
        <v>281</v>
      </c>
      <c r="M34" s="24" t="s">
        <v>148</v>
      </c>
      <c r="N34" s="24" t="s">
        <v>87</v>
      </c>
      <c r="O34" s="24" t="s">
        <v>348</v>
      </c>
      <c r="P34" s="66"/>
      <c r="R34" s="78" t="s">
        <v>402</v>
      </c>
      <c r="S34" s="55"/>
      <c r="T34" s="56"/>
    </row>
    <row r="35" spans="11:20" ht="18" customHeight="1" x14ac:dyDescent="0.2">
      <c r="K35" s="360">
        <v>29</v>
      </c>
      <c r="L35" s="24" t="s">
        <v>281</v>
      </c>
      <c r="M35" s="24" t="s">
        <v>150</v>
      </c>
      <c r="N35" s="24" t="s">
        <v>88</v>
      </c>
      <c r="O35" s="24" t="s">
        <v>349</v>
      </c>
      <c r="P35" s="66"/>
      <c r="R35" s="79" t="s">
        <v>397</v>
      </c>
      <c r="S35" s="80"/>
      <c r="T35" s="81"/>
    </row>
    <row r="36" spans="11:20" ht="18" customHeight="1" x14ac:dyDescent="0.2">
      <c r="K36" s="360">
        <v>30</v>
      </c>
      <c r="L36" s="24" t="s">
        <v>281</v>
      </c>
      <c r="M36" s="24" t="s">
        <v>89</v>
      </c>
      <c r="N36" s="24" t="s">
        <v>92</v>
      </c>
      <c r="O36" s="24" t="s">
        <v>350</v>
      </c>
      <c r="P36" s="66"/>
    </row>
    <row r="37" spans="11:20" ht="18" customHeight="1" x14ac:dyDescent="0.2">
      <c r="K37" s="360">
        <v>31</v>
      </c>
      <c r="L37" s="24" t="s">
        <v>281</v>
      </c>
      <c r="M37" s="24" t="s">
        <v>89</v>
      </c>
      <c r="N37" s="24" t="s">
        <v>93</v>
      </c>
      <c r="O37" s="24" t="s">
        <v>351</v>
      </c>
      <c r="P37" s="66"/>
    </row>
    <row r="38" spans="11:20" ht="18" customHeight="1" x14ac:dyDescent="0.2">
      <c r="K38" s="360">
        <v>32</v>
      </c>
      <c r="L38" s="24" t="s">
        <v>281</v>
      </c>
      <c r="M38" s="24" t="s">
        <v>89</v>
      </c>
      <c r="N38" s="24" t="s">
        <v>94</v>
      </c>
      <c r="O38" s="24" t="s">
        <v>352</v>
      </c>
      <c r="P38" s="66"/>
    </row>
    <row r="39" spans="11:20" ht="18" customHeight="1" x14ac:dyDescent="0.2">
      <c r="K39" s="360">
        <v>33</v>
      </c>
      <c r="L39" s="24" t="s">
        <v>281</v>
      </c>
      <c r="M39" s="24" t="s">
        <v>89</v>
      </c>
      <c r="N39" s="24" t="s">
        <v>90</v>
      </c>
      <c r="O39" s="24" t="s">
        <v>353</v>
      </c>
      <c r="P39" s="66"/>
    </row>
    <row r="40" spans="11:20" ht="18" customHeight="1" x14ac:dyDescent="0.2">
      <c r="K40" s="360">
        <v>34</v>
      </c>
      <c r="L40" s="24" t="s">
        <v>281</v>
      </c>
      <c r="M40" s="24" t="s">
        <v>87</v>
      </c>
      <c r="N40" s="24" t="s">
        <v>103</v>
      </c>
      <c r="O40" s="24" t="s">
        <v>354</v>
      </c>
      <c r="P40" s="66"/>
    </row>
    <row r="41" spans="11:20" ht="18" customHeight="1" x14ac:dyDescent="0.2">
      <c r="K41" s="360">
        <v>35</v>
      </c>
      <c r="L41" s="24" t="s">
        <v>281</v>
      </c>
      <c r="M41" s="24" t="s">
        <v>87</v>
      </c>
      <c r="N41" s="24" t="s">
        <v>95</v>
      </c>
      <c r="O41" s="24" t="s">
        <v>355</v>
      </c>
      <c r="P41" s="66"/>
    </row>
    <row r="42" spans="11:20" ht="18" customHeight="1" x14ac:dyDescent="0.2">
      <c r="K42" s="360">
        <v>36</v>
      </c>
      <c r="L42" s="24" t="s">
        <v>281</v>
      </c>
      <c r="M42" s="24" t="s">
        <v>87</v>
      </c>
      <c r="N42" s="24" t="s">
        <v>104</v>
      </c>
      <c r="O42" s="24" t="s">
        <v>356</v>
      </c>
      <c r="P42" s="66"/>
    </row>
    <row r="43" spans="11:20" ht="18" customHeight="1" x14ac:dyDescent="0.2">
      <c r="K43" s="360">
        <v>37</v>
      </c>
      <c r="L43" s="24" t="s">
        <v>281</v>
      </c>
      <c r="M43" s="24" t="s">
        <v>87</v>
      </c>
      <c r="N43" s="24" t="s">
        <v>114</v>
      </c>
      <c r="O43" s="24" t="s">
        <v>357</v>
      </c>
      <c r="P43" s="66"/>
      <c r="Q43" s="84" t="s">
        <v>406</v>
      </c>
    </row>
    <row r="44" spans="11:20" ht="18" customHeight="1" x14ac:dyDescent="0.2">
      <c r="K44" s="360">
        <v>38</v>
      </c>
      <c r="L44" s="24" t="s">
        <v>281</v>
      </c>
      <c r="M44" s="24" t="s">
        <v>87</v>
      </c>
      <c r="N44" s="24" t="s">
        <v>105</v>
      </c>
      <c r="O44" s="49" t="s">
        <v>358</v>
      </c>
      <c r="P44" s="66"/>
      <c r="Q44" s="52" t="s">
        <v>390</v>
      </c>
      <c r="S44" s="32"/>
    </row>
    <row r="45" spans="11:20" ht="18" customHeight="1" x14ac:dyDescent="0.2">
      <c r="K45" s="360">
        <v>39</v>
      </c>
      <c r="L45" s="24" t="s">
        <v>281</v>
      </c>
      <c r="M45" s="24" t="s">
        <v>89</v>
      </c>
      <c r="N45" s="24" t="s">
        <v>103</v>
      </c>
      <c r="O45" s="51" t="s">
        <v>376</v>
      </c>
      <c r="P45" s="66"/>
      <c r="Q45" s="53" t="s">
        <v>376</v>
      </c>
      <c r="R45" s="33"/>
    </row>
    <row r="46" spans="11:20" ht="18" customHeight="1" x14ac:dyDescent="0.2">
      <c r="K46" s="360">
        <v>40</v>
      </c>
      <c r="L46" s="24" t="s">
        <v>281</v>
      </c>
      <c r="M46" s="24" t="s">
        <v>89</v>
      </c>
      <c r="N46" s="24" t="s">
        <v>103</v>
      </c>
      <c r="O46" s="51" t="s">
        <v>377</v>
      </c>
      <c r="P46" s="66"/>
      <c r="Q46" s="53" t="s">
        <v>377</v>
      </c>
      <c r="R46" s="33"/>
    </row>
    <row r="47" spans="11:20" ht="18" customHeight="1" x14ac:dyDescent="0.2">
      <c r="K47" s="360">
        <v>41</v>
      </c>
      <c r="L47" s="24" t="s">
        <v>281</v>
      </c>
      <c r="M47" s="24" t="s">
        <v>89</v>
      </c>
      <c r="N47" s="24" t="s">
        <v>103</v>
      </c>
      <c r="O47" s="51" t="s">
        <v>378</v>
      </c>
      <c r="P47" s="66"/>
      <c r="Q47" s="53" t="s">
        <v>378</v>
      </c>
      <c r="R47" s="33"/>
    </row>
    <row r="48" spans="11:20" ht="18" customHeight="1" x14ac:dyDescent="0.2">
      <c r="K48" s="360">
        <v>42</v>
      </c>
      <c r="L48" s="24" t="s">
        <v>281</v>
      </c>
      <c r="M48" s="24" t="s">
        <v>89</v>
      </c>
      <c r="N48" s="24" t="s">
        <v>95</v>
      </c>
      <c r="O48" s="51" t="s">
        <v>379</v>
      </c>
      <c r="P48" s="66"/>
      <c r="Q48" s="53" t="s">
        <v>379</v>
      </c>
      <c r="R48" s="33"/>
    </row>
    <row r="49" spans="11:20" ht="18" customHeight="1" x14ac:dyDescent="0.2">
      <c r="K49" s="360">
        <v>43</v>
      </c>
      <c r="L49" s="24" t="s">
        <v>281</v>
      </c>
      <c r="M49" s="24" t="s">
        <v>89</v>
      </c>
      <c r="N49" s="24" t="s">
        <v>95</v>
      </c>
      <c r="O49" s="51" t="s">
        <v>380</v>
      </c>
      <c r="P49" s="66"/>
      <c r="Q49" s="53" t="s">
        <v>380</v>
      </c>
      <c r="R49" s="33"/>
    </row>
    <row r="50" spans="11:20" ht="18" customHeight="1" x14ac:dyDescent="0.2">
      <c r="K50" s="360">
        <v>44</v>
      </c>
      <c r="L50" s="24" t="s">
        <v>281</v>
      </c>
      <c r="M50" s="24" t="s">
        <v>89</v>
      </c>
      <c r="N50" s="24" t="s">
        <v>95</v>
      </c>
      <c r="O50" s="51" t="s">
        <v>381</v>
      </c>
      <c r="P50" s="66"/>
      <c r="Q50" s="53" t="s">
        <v>381</v>
      </c>
      <c r="R50" s="33"/>
    </row>
    <row r="51" spans="11:20" ht="18" customHeight="1" x14ac:dyDescent="0.2">
      <c r="K51" s="360">
        <v>45</v>
      </c>
      <c r="L51" s="24" t="s">
        <v>281</v>
      </c>
      <c r="M51" s="24" t="s">
        <v>89</v>
      </c>
      <c r="N51" s="24" t="s">
        <v>104</v>
      </c>
      <c r="O51" s="51" t="s">
        <v>382</v>
      </c>
      <c r="P51" s="66"/>
      <c r="Q51" s="53" t="s">
        <v>382</v>
      </c>
      <c r="R51" s="33"/>
    </row>
    <row r="52" spans="11:20" ht="18" customHeight="1" x14ac:dyDescent="0.2">
      <c r="K52" s="360">
        <v>46</v>
      </c>
      <c r="L52" s="24" t="s">
        <v>281</v>
      </c>
      <c r="M52" s="24" t="s">
        <v>89</v>
      </c>
      <c r="N52" s="24" t="s">
        <v>104</v>
      </c>
      <c r="O52" s="51" t="s">
        <v>383</v>
      </c>
      <c r="P52" s="66"/>
      <c r="Q52" s="53" t="s">
        <v>383</v>
      </c>
      <c r="R52" s="33"/>
    </row>
    <row r="53" spans="11:20" ht="18" customHeight="1" x14ac:dyDescent="0.2">
      <c r="K53" s="360">
        <v>47</v>
      </c>
      <c r="L53" s="24" t="s">
        <v>281</v>
      </c>
      <c r="M53" s="24" t="s">
        <v>89</v>
      </c>
      <c r="N53" s="24" t="s">
        <v>104</v>
      </c>
      <c r="O53" s="51" t="s">
        <v>384</v>
      </c>
      <c r="P53" s="66"/>
      <c r="Q53" s="53" t="s">
        <v>384</v>
      </c>
      <c r="R53" s="33"/>
    </row>
    <row r="54" spans="11:20" ht="18" customHeight="1" x14ac:dyDescent="0.2">
      <c r="K54" s="360">
        <v>48</v>
      </c>
      <c r="L54" s="24" t="s">
        <v>281</v>
      </c>
      <c r="M54" s="24" t="s">
        <v>89</v>
      </c>
      <c r="N54" s="24" t="s">
        <v>114</v>
      </c>
      <c r="O54" s="51" t="s">
        <v>385</v>
      </c>
      <c r="P54" s="66"/>
      <c r="Q54" s="53" t="s">
        <v>385</v>
      </c>
      <c r="R54" s="33"/>
    </row>
    <row r="55" spans="11:20" ht="18" customHeight="1" x14ac:dyDescent="0.2">
      <c r="K55" s="360">
        <v>49</v>
      </c>
      <c r="L55" s="24" t="s">
        <v>281</v>
      </c>
      <c r="M55" s="24" t="s">
        <v>89</v>
      </c>
      <c r="N55" s="24" t="s">
        <v>114</v>
      </c>
      <c r="O55" s="51" t="s">
        <v>386</v>
      </c>
      <c r="P55" s="66"/>
      <c r="Q55" s="53" t="s">
        <v>386</v>
      </c>
      <c r="R55" s="33"/>
    </row>
    <row r="56" spans="11:20" ht="18" customHeight="1" x14ac:dyDescent="0.2">
      <c r="K56" s="360">
        <v>50</v>
      </c>
      <c r="L56" s="24" t="s">
        <v>281</v>
      </c>
      <c r="M56" s="24" t="s">
        <v>89</v>
      </c>
      <c r="N56" s="24" t="s">
        <v>105</v>
      </c>
      <c r="O56" s="51" t="s">
        <v>387</v>
      </c>
      <c r="P56" s="66"/>
      <c r="Q56" s="53" t="s">
        <v>387</v>
      </c>
      <c r="R56" s="85" t="s">
        <v>406</v>
      </c>
    </row>
    <row r="57" spans="11:20" ht="18" customHeight="1" x14ac:dyDescent="0.2">
      <c r="K57" s="360">
        <v>51</v>
      </c>
      <c r="L57" s="24" t="s">
        <v>281</v>
      </c>
      <c r="M57" s="24" t="s">
        <v>96</v>
      </c>
      <c r="N57" s="24" t="s">
        <v>96</v>
      </c>
      <c r="O57" s="50" t="s">
        <v>388</v>
      </c>
      <c r="P57" s="66"/>
      <c r="Q57" s="72" t="s">
        <v>389</v>
      </c>
      <c r="R57" s="20" t="s">
        <v>391</v>
      </c>
      <c r="S57" s="35"/>
      <c r="T57" s="32"/>
    </row>
    <row r="58" spans="11:20" ht="18" customHeight="1" x14ac:dyDescent="0.2">
      <c r="K58" s="360">
        <v>52</v>
      </c>
      <c r="L58" s="24" t="s">
        <v>281</v>
      </c>
      <c r="M58" s="24" t="s">
        <v>106</v>
      </c>
      <c r="N58" s="24" t="s">
        <v>106</v>
      </c>
      <c r="O58" s="86" t="s">
        <v>628</v>
      </c>
      <c r="P58" s="66"/>
      <c r="R58" s="86" t="s">
        <v>628</v>
      </c>
      <c r="S58" s="36"/>
      <c r="T58" s="37"/>
    </row>
    <row r="59" spans="11:20" ht="18" customHeight="1" x14ac:dyDescent="0.2">
      <c r="K59" s="360">
        <v>53</v>
      </c>
      <c r="L59" s="24" t="s">
        <v>281</v>
      </c>
      <c r="M59" s="24" t="s">
        <v>106</v>
      </c>
      <c r="N59" s="24" t="s">
        <v>106</v>
      </c>
      <c r="O59" s="91" t="s">
        <v>487</v>
      </c>
      <c r="P59" s="66"/>
      <c r="R59" s="91" t="s">
        <v>487</v>
      </c>
      <c r="S59" s="36"/>
      <c r="T59" s="37"/>
    </row>
    <row r="60" spans="11:20" ht="18" customHeight="1" x14ac:dyDescent="0.2">
      <c r="K60" s="360">
        <v>54</v>
      </c>
      <c r="L60" s="24" t="s">
        <v>281</v>
      </c>
      <c r="M60" s="24" t="s">
        <v>106</v>
      </c>
      <c r="N60" s="24" t="s">
        <v>106</v>
      </c>
      <c r="O60" s="38" t="s">
        <v>627</v>
      </c>
      <c r="P60" s="66"/>
      <c r="R60" s="38" t="s">
        <v>627</v>
      </c>
      <c r="S60" s="36"/>
      <c r="T60" s="37"/>
    </row>
    <row r="61" spans="11:20" ht="18" customHeight="1" x14ac:dyDescent="0.2">
      <c r="K61" s="360">
        <v>55</v>
      </c>
      <c r="L61" s="24" t="s">
        <v>281</v>
      </c>
      <c r="M61" s="24" t="s">
        <v>106</v>
      </c>
      <c r="N61" s="24" t="s">
        <v>106</v>
      </c>
      <c r="O61" s="38" t="s">
        <v>626</v>
      </c>
      <c r="P61" s="66"/>
      <c r="R61" s="38" t="s">
        <v>626</v>
      </c>
      <c r="S61" s="36"/>
      <c r="T61" s="37"/>
    </row>
    <row r="62" spans="11:20" ht="18" customHeight="1" x14ac:dyDescent="0.2">
      <c r="K62" s="360">
        <v>56</v>
      </c>
      <c r="L62" s="24" t="s">
        <v>281</v>
      </c>
      <c r="M62" s="24" t="s">
        <v>106</v>
      </c>
      <c r="N62" s="24" t="s">
        <v>106</v>
      </c>
      <c r="O62" s="38" t="s">
        <v>219</v>
      </c>
      <c r="P62" s="66"/>
      <c r="R62" s="38" t="s">
        <v>219</v>
      </c>
      <c r="S62" s="36"/>
      <c r="T62" s="37"/>
    </row>
    <row r="63" spans="11:20" ht="18" customHeight="1" x14ac:dyDescent="0.2">
      <c r="K63" s="360">
        <v>57</v>
      </c>
      <c r="L63" s="24" t="s">
        <v>281</v>
      </c>
      <c r="M63" s="24" t="s">
        <v>106</v>
      </c>
      <c r="N63" s="24" t="s">
        <v>106</v>
      </c>
      <c r="O63" s="38" t="s">
        <v>450</v>
      </c>
      <c r="P63" s="66"/>
      <c r="R63" s="38" t="s">
        <v>450</v>
      </c>
      <c r="S63" s="36"/>
      <c r="T63" s="37"/>
    </row>
    <row r="64" spans="11:20" ht="18" customHeight="1" x14ac:dyDescent="0.2">
      <c r="K64" s="360">
        <v>58</v>
      </c>
      <c r="L64" s="24" t="s">
        <v>281</v>
      </c>
      <c r="M64" s="24" t="s">
        <v>106</v>
      </c>
      <c r="N64" s="24" t="s">
        <v>106</v>
      </c>
      <c r="O64" s="38" t="s">
        <v>220</v>
      </c>
      <c r="P64" s="66"/>
      <c r="R64" s="38" t="s">
        <v>220</v>
      </c>
      <c r="S64" s="36"/>
      <c r="T64" s="37"/>
    </row>
    <row r="65" spans="11:20" ht="18" customHeight="1" x14ac:dyDescent="0.2">
      <c r="K65" s="363" t="s">
        <v>621</v>
      </c>
      <c r="L65" s="24" t="s">
        <v>281</v>
      </c>
      <c r="M65" s="24" t="s">
        <v>106</v>
      </c>
      <c r="N65" s="24" t="s">
        <v>106</v>
      </c>
      <c r="O65" s="261" t="s">
        <v>521</v>
      </c>
      <c r="P65" s="66"/>
      <c r="R65" s="261" t="s">
        <v>521</v>
      </c>
      <c r="S65" s="36"/>
      <c r="T65" s="37"/>
    </row>
    <row r="66" spans="11:20" ht="18" customHeight="1" x14ac:dyDescent="0.2">
      <c r="K66" s="363" t="s">
        <v>622</v>
      </c>
      <c r="L66" s="24" t="s">
        <v>281</v>
      </c>
      <c r="M66" s="24" t="s">
        <v>106</v>
      </c>
      <c r="N66" s="24" t="s">
        <v>106</v>
      </c>
      <c r="O66" s="262" t="s">
        <v>522</v>
      </c>
      <c r="P66" s="66"/>
      <c r="R66" s="262" t="s">
        <v>522</v>
      </c>
      <c r="S66" s="36"/>
      <c r="T66" s="37"/>
    </row>
    <row r="67" spans="11:20" ht="18" customHeight="1" x14ac:dyDescent="0.2">
      <c r="K67" s="360">
        <v>59</v>
      </c>
      <c r="L67" s="24" t="s">
        <v>281</v>
      </c>
      <c r="M67" s="24" t="s">
        <v>106</v>
      </c>
      <c r="N67" s="24" t="s">
        <v>106</v>
      </c>
      <c r="O67" s="24" t="s">
        <v>359</v>
      </c>
      <c r="P67" s="66"/>
      <c r="R67" s="39"/>
      <c r="S67" s="85" t="s">
        <v>406</v>
      </c>
      <c r="T67" s="37"/>
    </row>
    <row r="68" spans="11:20" ht="18" customHeight="1" x14ac:dyDescent="0.2">
      <c r="K68" s="360">
        <v>60</v>
      </c>
      <c r="L68" s="24" t="s">
        <v>281</v>
      </c>
      <c r="M68" s="24" t="s">
        <v>106</v>
      </c>
      <c r="N68" s="24" t="s">
        <v>106</v>
      </c>
      <c r="O68" s="89" t="s">
        <v>632</v>
      </c>
      <c r="P68" s="66"/>
      <c r="R68" s="73"/>
      <c r="S68" s="20" t="s">
        <v>392</v>
      </c>
      <c r="T68" s="35"/>
    </row>
    <row r="69" spans="11:20" ht="18" customHeight="1" x14ac:dyDescent="0.2">
      <c r="K69" s="360">
        <v>61</v>
      </c>
      <c r="L69" s="24" t="s">
        <v>107</v>
      </c>
      <c r="M69" s="24" t="s">
        <v>89</v>
      </c>
      <c r="N69" s="24" t="s">
        <v>93</v>
      </c>
      <c r="O69" s="24" t="s">
        <v>360</v>
      </c>
      <c r="P69" s="66"/>
      <c r="S69" s="86" t="s">
        <v>222</v>
      </c>
      <c r="T69" s="36"/>
    </row>
    <row r="70" spans="11:20" ht="18" customHeight="1" x14ac:dyDescent="0.2">
      <c r="K70" s="360">
        <v>62</v>
      </c>
      <c r="L70" s="24" t="s">
        <v>107</v>
      </c>
      <c r="M70" s="24" t="s">
        <v>89</v>
      </c>
      <c r="N70" s="24" t="s">
        <v>93</v>
      </c>
      <c r="O70" s="24" t="s">
        <v>361</v>
      </c>
      <c r="P70" s="66"/>
      <c r="S70" s="38" t="s">
        <v>223</v>
      </c>
      <c r="T70" s="36"/>
    </row>
    <row r="71" spans="11:20" ht="18" customHeight="1" x14ac:dyDescent="0.2">
      <c r="K71" s="360">
        <v>63</v>
      </c>
      <c r="L71" s="24" t="s">
        <v>107</v>
      </c>
      <c r="M71" s="24" t="s">
        <v>89</v>
      </c>
      <c r="N71" s="24" t="s">
        <v>94</v>
      </c>
      <c r="O71" s="24" t="s">
        <v>362</v>
      </c>
      <c r="P71" s="66"/>
      <c r="S71" s="38" t="s">
        <v>224</v>
      </c>
      <c r="T71" s="36"/>
    </row>
    <row r="72" spans="11:20" ht="18" customHeight="1" x14ac:dyDescent="0.2">
      <c r="K72" s="360">
        <v>64</v>
      </c>
      <c r="L72" s="24" t="s">
        <v>107</v>
      </c>
      <c r="M72" s="24" t="s">
        <v>89</v>
      </c>
      <c r="N72" s="24" t="s">
        <v>94</v>
      </c>
      <c r="O72" s="24" t="s">
        <v>363</v>
      </c>
      <c r="P72" s="66"/>
      <c r="S72" s="38" t="s">
        <v>225</v>
      </c>
      <c r="T72" s="36"/>
    </row>
    <row r="73" spans="11:20" ht="18" customHeight="1" x14ac:dyDescent="0.2">
      <c r="K73" s="360">
        <v>65</v>
      </c>
      <c r="L73" s="24" t="s">
        <v>107</v>
      </c>
      <c r="M73" s="24" t="s">
        <v>89</v>
      </c>
      <c r="N73" s="24" t="s">
        <v>90</v>
      </c>
      <c r="O73" s="24" t="s">
        <v>364</v>
      </c>
      <c r="P73" s="66"/>
      <c r="S73" s="38" t="s">
        <v>226</v>
      </c>
      <c r="T73" s="36"/>
    </row>
    <row r="74" spans="11:20" ht="18" customHeight="1" x14ac:dyDescent="0.2">
      <c r="K74" s="362">
        <v>66</v>
      </c>
      <c r="L74" s="49" t="s">
        <v>107</v>
      </c>
      <c r="M74" s="49" t="s">
        <v>89</v>
      </c>
      <c r="N74" s="49" t="s">
        <v>90</v>
      </c>
      <c r="O74" s="49" t="s">
        <v>365</v>
      </c>
      <c r="P74" s="70"/>
      <c r="S74" s="39" t="s">
        <v>227</v>
      </c>
      <c r="T74" s="36"/>
    </row>
    <row r="75" spans="11:20" x14ac:dyDescent="0.2">
      <c r="K75" s="71">
        <v>100</v>
      </c>
      <c r="L75" s="71" t="s">
        <v>100</v>
      </c>
      <c r="M75" s="71" t="s">
        <v>89</v>
      </c>
      <c r="N75" s="71" t="s">
        <v>439</v>
      </c>
      <c r="O75" s="71" t="s">
        <v>440</v>
      </c>
      <c r="P75" s="71"/>
      <c r="S75" s="73"/>
    </row>
    <row r="76" spans="11:20" x14ac:dyDescent="0.2">
      <c r="K76" s="87">
        <v>101</v>
      </c>
      <c r="L76" s="71" t="s">
        <v>100</v>
      </c>
      <c r="M76" s="71" t="s">
        <v>89</v>
      </c>
      <c r="N76" s="71" t="s">
        <v>439</v>
      </c>
      <c r="O76" s="87" t="s">
        <v>441</v>
      </c>
      <c r="P76" s="71"/>
      <c r="S76" s="73"/>
    </row>
    <row r="77" spans="11:20" x14ac:dyDescent="0.2">
      <c r="K77" s="87">
        <v>105</v>
      </c>
      <c r="L77" s="71" t="s">
        <v>100</v>
      </c>
      <c r="M77" s="71" t="s">
        <v>89</v>
      </c>
      <c r="N77" s="87" t="s">
        <v>81</v>
      </c>
      <c r="O77" s="87" t="s">
        <v>629</v>
      </c>
      <c r="P77" s="71"/>
      <c r="S77" s="73"/>
    </row>
    <row r="78" spans="11:20" x14ac:dyDescent="0.2">
      <c r="K78" s="87">
        <v>103</v>
      </c>
      <c r="L78" s="71" t="s">
        <v>100</v>
      </c>
      <c r="M78" s="71" t="s">
        <v>89</v>
      </c>
      <c r="N78" s="87" t="s">
        <v>83</v>
      </c>
      <c r="O78" s="87" t="s">
        <v>630</v>
      </c>
      <c r="P78" s="71"/>
      <c r="S78" s="73"/>
    </row>
    <row r="79" spans="11:20" x14ac:dyDescent="0.2">
      <c r="K79" s="87"/>
      <c r="L79" s="71"/>
      <c r="M79" s="71"/>
      <c r="N79" s="87"/>
      <c r="O79" s="87"/>
      <c r="P79" s="71"/>
      <c r="S79" s="73"/>
    </row>
    <row r="80" spans="11:20" x14ac:dyDescent="0.2">
      <c r="K80" s="87"/>
      <c r="L80" s="87"/>
      <c r="M80" s="71"/>
      <c r="N80" s="87"/>
      <c r="O80" s="87"/>
      <c r="P80" s="71"/>
      <c r="S80" s="73"/>
    </row>
    <row r="81" spans="11:19" x14ac:dyDescent="0.2">
      <c r="K81" s="87"/>
      <c r="L81" s="87"/>
      <c r="M81" s="71"/>
      <c r="N81" s="87"/>
      <c r="O81" s="87"/>
      <c r="P81" s="71"/>
      <c r="S81" s="73"/>
    </row>
    <row r="82" spans="11:19" x14ac:dyDescent="0.2">
      <c r="K82" s="87"/>
      <c r="L82" s="87"/>
      <c r="M82" s="71"/>
      <c r="N82" s="87"/>
      <c r="O82" s="87"/>
      <c r="P82" s="71"/>
      <c r="S82" s="73"/>
    </row>
    <row r="83" spans="11:19" x14ac:dyDescent="0.2">
      <c r="K83" s="87"/>
      <c r="L83" s="87"/>
      <c r="M83" s="71"/>
      <c r="N83" s="87"/>
      <c r="O83" s="87"/>
      <c r="P83" s="71"/>
      <c r="S83" s="73"/>
    </row>
    <row r="84" spans="11:19" x14ac:dyDescent="0.2">
      <c r="K84" s="87"/>
      <c r="L84" s="87"/>
      <c r="M84" s="87"/>
      <c r="N84" s="87"/>
      <c r="O84" s="87"/>
      <c r="P84" s="87"/>
      <c r="S84" s="73"/>
    </row>
    <row r="85" spans="11:19" x14ac:dyDescent="0.2">
      <c r="K85" s="87"/>
      <c r="L85" s="87"/>
      <c r="M85" s="87"/>
      <c r="N85" s="87"/>
      <c r="O85" s="87"/>
      <c r="P85" s="87"/>
      <c r="S85" s="73"/>
    </row>
    <row r="86" spans="11:19" x14ac:dyDescent="0.2">
      <c r="K86" s="87"/>
      <c r="L86" s="87"/>
      <c r="M86" s="87"/>
      <c r="N86" s="87"/>
      <c r="O86" s="87"/>
      <c r="P86" s="87"/>
      <c r="S86" s="73"/>
    </row>
    <row r="87" spans="11:19" x14ac:dyDescent="0.2">
      <c r="K87" s="87"/>
      <c r="L87" s="87"/>
      <c r="M87" s="87"/>
      <c r="N87" s="87"/>
      <c r="O87" s="87"/>
      <c r="P87" s="87"/>
      <c r="S87" s="73"/>
    </row>
    <row r="88" spans="11:19" x14ac:dyDescent="0.2">
      <c r="K88" s="40"/>
      <c r="L88" s="40"/>
      <c r="M88" s="40" t="s">
        <v>319</v>
      </c>
      <c r="N88" s="40"/>
      <c r="O88" s="40"/>
      <c r="P88" s="41"/>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